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livereadingac-my.sharepoint.com/personal/mx836570_student_reading_ac_uk/Documents/2. Foodbiosystems DTP/3. PIPs internship/2. ARC LWA/"/>
    </mc:Choice>
  </mc:AlternateContent>
  <xr:revisionPtr revIDLastSave="46" documentId="8_{BE6E9467-C8BD-4AD3-9444-756D6ADDDF10}" xr6:coauthVersionLast="47" xr6:coauthVersionMax="47" xr10:uidLastSave="{60A71A07-0111-4B9C-9027-FBA82CF30837}"/>
  <bookViews>
    <workbookView xWindow="-120" yWindow="-120" windowWidth="29040" windowHeight="15840" tabRatio="865" xr2:uid="{12961465-DA7E-4DEC-AEB0-034846B73E0E}"/>
  </bookViews>
  <sheets>
    <sheet name="Welcome" sheetId="2" r:id="rId1"/>
    <sheet name="Topic Selection" sheetId="4" r:id="rId2"/>
    <sheet name="Research Needs (by topic)" sheetId="6" r:id="rId3"/>
    <sheet name="All Research Needs" sheetId="16" r:id="rId4"/>
    <sheet name="Research Needs (all)" sheetId="1" state="hidden" r:id="rId5"/>
    <sheet name="Instructions for updater" sheetId="10" state="hidden" r:id="rId6"/>
    <sheet name="topic count" sheetId="11" state="hidden" r:id="rId7"/>
    <sheet name="Topics &amp; contexts" sheetId="7" state="hidden"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7" i="1" l="1"/>
  <c r="G68" i="1"/>
  <c r="H68" i="1"/>
  <c r="F68" i="1"/>
  <c r="E68" i="1" s="1"/>
  <c r="G195" i="16"/>
  <c r="F195" i="16"/>
  <c r="C195" i="16"/>
  <c r="C4" i="16"/>
  <c r="F4" i="16"/>
  <c r="G4" i="16"/>
  <c r="C5" i="16"/>
  <c r="F5" i="16"/>
  <c r="G5" i="16"/>
  <c r="C6" i="16"/>
  <c r="F6" i="16"/>
  <c r="G6" i="16"/>
  <c r="C7" i="16"/>
  <c r="F7" i="16"/>
  <c r="G7" i="16"/>
  <c r="C8" i="16"/>
  <c r="F8" i="16"/>
  <c r="G8" i="16"/>
  <c r="C9" i="16"/>
  <c r="F9" i="16"/>
  <c r="G9" i="16"/>
  <c r="C10" i="16"/>
  <c r="F10" i="16"/>
  <c r="G10" i="16"/>
  <c r="C11" i="16"/>
  <c r="F11" i="16"/>
  <c r="G11" i="16"/>
  <c r="C12" i="16"/>
  <c r="F12" i="16"/>
  <c r="G12" i="16"/>
  <c r="C13" i="16"/>
  <c r="F13" i="16"/>
  <c r="G13" i="16"/>
  <c r="C14" i="16"/>
  <c r="F14" i="16"/>
  <c r="G14" i="16"/>
  <c r="C15" i="16"/>
  <c r="F15" i="16"/>
  <c r="G15" i="16"/>
  <c r="C16" i="16"/>
  <c r="F16" i="16"/>
  <c r="G16" i="16"/>
  <c r="C17" i="16"/>
  <c r="F17" i="16"/>
  <c r="G17" i="16"/>
  <c r="C18" i="16"/>
  <c r="F18" i="16"/>
  <c r="G18" i="16"/>
  <c r="C19" i="16"/>
  <c r="F19" i="16"/>
  <c r="G19" i="16"/>
  <c r="C20" i="16"/>
  <c r="F20" i="16"/>
  <c r="G20" i="16"/>
  <c r="C21" i="16"/>
  <c r="F21" i="16"/>
  <c r="G21" i="16"/>
  <c r="C22" i="16"/>
  <c r="F22" i="16"/>
  <c r="G22" i="16"/>
  <c r="C23" i="16"/>
  <c r="F23" i="16"/>
  <c r="G23" i="16"/>
  <c r="C24" i="16"/>
  <c r="F24" i="16"/>
  <c r="G24" i="16"/>
  <c r="C25" i="16"/>
  <c r="F25" i="16"/>
  <c r="G25" i="16"/>
  <c r="C26" i="16"/>
  <c r="F26" i="16"/>
  <c r="G26" i="16"/>
  <c r="C27" i="16"/>
  <c r="F27" i="16"/>
  <c r="G27" i="16"/>
  <c r="C28" i="16"/>
  <c r="F28" i="16"/>
  <c r="G28" i="16"/>
  <c r="C29" i="16"/>
  <c r="F29" i="16"/>
  <c r="G29" i="16"/>
  <c r="C30" i="16"/>
  <c r="F30" i="16"/>
  <c r="G30" i="16"/>
  <c r="C31" i="16"/>
  <c r="F31" i="16"/>
  <c r="G31" i="16"/>
  <c r="C32" i="16"/>
  <c r="F32" i="16"/>
  <c r="G32" i="16"/>
  <c r="C33" i="16"/>
  <c r="F33" i="16"/>
  <c r="G33" i="16"/>
  <c r="C34" i="16"/>
  <c r="F34" i="16"/>
  <c r="G34" i="16"/>
  <c r="C35" i="16"/>
  <c r="F35" i="16"/>
  <c r="G35" i="16"/>
  <c r="C36" i="16"/>
  <c r="F36" i="16"/>
  <c r="G36" i="16"/>
  <c r="C37" i="16"/>
  <c r="F37" i="16"/>
  <c r="G37" i="16"/>
  <c r="C38" i="16"/>
  <c r="F38" i="16"/>
  <c r="G38" i="16"/>
  <c r="C39" i="16"/>
  <c r="F39" i="16"/>
  <c r="G39" i="16"/>
  <c r="C40" i="16"/>
  <c r="F40" i="16"/>
  <c r="G40" i="16"/>
  <c r="C41" i="16"/>
  <c r="F41" i="16"/>
  <c r="G41" i="16"/>
  <c r="C42" i="16"/>
  <c r="F42" i="16"/>
  <c r="G42" i="16"/>
  <c r="C43" i="16"/>
  <c r="F43" i="16"/>
  <c r="G43" i="16"/>
  <c r="C44" i="16"/>
  <c r="F44" i="16"/>
  <c r="G44" i="16"/>
  <c r="C45" i="16"/>
  <c r="F45" i="16"/>
  <c r="G45" i="16"/>
  <c r="C46" i="16"/>
  <c r="F46" i="16"/>
  <c r="G46" i="16"/>
  <c r="C47" i="16"/>
  <c r="F47" i="16"/>
  <c r="G47" i="16"/>
  <c r="C48" i="16"/>
  <c r="F48" i="16"/>
  <c r="G48" i="16"/>
  <c r="C49" i="16"/>
  <c r="F49" i="16"/>
  <c r="G49" i="16"/>
  <c r="C50" i="16"/>
  <c r="F50" i="16"/>
  <c r="G50" i="16"/>
  <c r="C51" i="16"/>
  <c r="F51" i="16"/>
  <c r="G51" i="16"/>
  <c r="C52" i="16"/>
  <c r="F52" i="16"/>
  <c r="G52" i="16"/>
  <c r="C53" i="16"/>
  <c r="F53" i="16"/>
  <c r="G53" i="16"/>
  <c r="C54" i="16"/>
  <c r="F54" i="16"/>
  <c r="G54" i="16"/>
  <c r="C55" i="16"/>
  <c r="F55" i="16"/>
  <c r="G55" i="16"/>
  <c r="C56" i="16"/>
  <c r="F56" i="16"/>
  <c r="G56" i="16"/>
  <c r="C57" i="16"/>
  <c r="F57" i="16"/>
  <c r="G57" i="16"/>
  <c r="C58" i="16"/>
  <c r="F58" i="16"/>
  <c r="G58" i="16"/>
  <c r="C59" i="16"/>
  <c r="F59" i="16"/>
  <c r="G59" i="16"/>
  <c r="C60" i="16"/>
  <c r="F60" i="16"/>
  <c r="G60" i="16"/>
  <c r="C61" i="16"/>
  <c r="F61" i="16"/>
  <c r="G61" i="16"/>
  <c r="C62" i="16"/>
  <c r="F62" i="16"/>
  <c r="G62" i="16"/>
  <c r="C63" i="16"/>
  <c r="F63" i="16"/>
  <c r="G63" i="16"/>
  <c r="C64" i="16"/>
  <c r="F64" i="16"/>
  <c r="G64" i="16"/>
  <c r="C65" i="16"/>
  <c r="F65" i="16"/>
  <c r="G65" i="16"/>
  <c r="C66" i="16"/>
  <c r="F66" i="16"/>
  <c r="G66" i="16"/>
  <c r="C67" i="16"/>
  <c r="F67" i="16"/>
  <c r="G67" i="16"/>
  <c r="C68" i="16"/>
  <c r="F68" i="16"/>
  <c r="G68" i="16"/>
  <c r="C69" i="16"/>
  <c r="F69" i="16"/>
  <c r="G69" i="16"/>
  <c r="C70" i="16"/>
  <c r="F70" i="16"/>
  <c r="G70" i="16"/>
  <c r="C71" i="16"/>
  <c r="F71" i="16"/>
  <c r="G71" i="16"/>
  <c r="C72" i="16"/>
  <c r="F72" i="16"/>
  <c r="G72" i="16"/>
  <c r="C73" i="16"/>
  <c r="F73" i="16"/>
  <c r="G73" i="16"/>
  <c r="C74" i="16"/>
  <c r="F74" i="16"/>
  <c r="G74" i="16"/>
  <c r="C75" i="16"/>
  <c r="F75" i="16"/>
  <c r="G75" i="16"/>
  <c r="C76" i="16"/>
  <c r="F76" i="16"/>
  <c r="G76" i="16"/>
  <c r="C77" i="16"/>
  <c r="F77" i="16"/>
  <c r="G77" i="16"/>
  <c r="C78" i="16"/>
  <c r="F78" i="16"/>
  <c r="G78" i="16"/>
  <c r="C79" i="16"/>
  <c r="F79" i="16"/>
  <c r="G79" i="16"/>
  <c r="C80" i="16"/>
  <c r="F80" i="16"/>
  <c r="G80" i="16"/>
  <c r="C81" i="16"/>
  <c r="F81" i="16"/>
  <c r="G81" i="16"/>
  <c r="C82" i="16"/>
  <c r="F82" i="16"/>
  <c r="G82" i="16"/>
  <c r="C83" i="16"/>
  <c r="F83" i="16"/>
  <c r="G83" i="16"/>
  <c r="C84" i="16"/>
  <c r="F84" i="16"/>
  <c r="G84" i="16"/>
  <c r="C85" i="16"/>
  <c r="F85" i="16"/>
  <c r="G85" i="16"/>
  <c r="C86" i="16"/>
  <c r="F86" i="16"/>
  <c r="G86" i="16"/>
  <c r="C87" i="16"/>
  <c r="F87" i="16"/>
  <c r="G87" i="16"/>
  <c r="C88" i="16"/>
  <c r="F88" i="16"/>
  <c r="G88" i="16"/>
  <c r="C89" i="16"/>
  <c r="F89" i="16"/>
  <c r="G89" i="16"/>
  <c r="C90" i="16"/>
  <c r="F90" i="16"/>
  <c r="G90" i="16"/>
  <c r="C91" i="16"/>
  <c r="F91" i="16"/>
  <c r="G91" i="16"/>
  <c r="C92" i="16"/>
  <c r="F92" i="16"/>
  <c r="G92" i="16"/>
  <c r="C93" i="16"/>
  <c r="F93" i="16"/>
  <c r="G93" i="16"/>
  <c r="C94" i="16"/>
  <c r="F94" i="16"/>
  <c r="G94" i="16"/>
  <c r="C95" i="16"/>
  <c r="F95" i="16"/>
  <c r="G95" i="16"/>
  <c r="C96" i="16"/>
  <c r="F96" i="16"/>
  <c r="G96" i="16"/>
  <c r="C97" i="16"/>
  <c r="F97" i="16"/>
  <c r="G97" i="16"/>
  <c r="C98" i="16"/>
  <c r="F98" i="16"/>
  <c r="G98" i="16"/>
  <c r="C99" i="16"/>
  <c r="F99" i="16"/>
  <c r="G99" i="16"/>
  <c r="C100" i="16"/>
  <c r="F100" i="16"/>
  <c r="G100" i="16"/>
  <c r="C101" i="16"/>
  <c r="F101" i="16"/>
  <c r="G101" i="16"/>
  <c r="C102" i="16"/>
  <c r="F102" i="16"/>
  <c r="G102" i="16"/>
  <c r="C103" i="16"/>
  <c r="F103" i="16"/>
  <c r="G103" i="16"/>
  <c r="C104" i="16"/>
  <c r="F104" i="16"/>
  <c r="G104" i="16"/>
  <c r="C105" i="16"/>
  <c r="F105" i="16"/>
  <c r="G105" i="16"/>
  <c r="C106" i="16"/>
  <c r="F106" i="16"/>
  <c r="G106" i="16"/>
  <c r="C107" i="16"/>
  <c r="F107" i="16"/>
  <c r="G107" i="16"/>
  <c r="C108" i="16"/>
  <c r="F108" i="16"/>
  <c r="G108" i="16"/>
  <c r="C109" i="16"/>
  <c r="F109" i="16"/>
  <c r="G109" i="16"/>
  <c r="C110" i="16"/>
  <c r="F110" i="16"/>
  <c r="G110" i="16"/>
  <c r="C111" i="16"/>
  <c r="F111" i="16"/>
  <c r="G111" i="16"/>
  <c r="C112" i="16"/>
  <c r="F112" i="16"/>
  <c r="G112" i="16"/>
  <c r="C113" i="16"/>
  <c r="F113" i="16"/>
  <c r="G113" i="16"/>
  <c r="C114" i="16"/>
  <c r="F114" i="16"/>
  <c r="G114" i="16"/>
  <c r="C115" i="16"/>
  <c r="F115" i="16"/>
  <c r="G115" i="16"/>
  <c r="C116" i="16"/>
  <c r="F116" i="16"/>
  <c r="G116" i="16"/>
  <c r="C117" i="16"/>
  <c r="F117" i="16"/>
  <c r="G117" i="16"/>
  <c r="C118" i="16"/>
  <c r="F118" i="16"/>
  <c r="G118" i="16"/>
  <c r="C119" i="16"/>
  <c r="F119" i="16"/>
  <c r="G119" i="16"/>
  <c r="C120" i="16"/>
  <c r="F120" i="16"/>
  <c r="G120" i="16"/>
  <c r="C121" i="16"/>
  <c r="F121" i="16"/>
  <c r="G121" i="16"/>
  <c r="C122" i="16"/>
  <c r="F122" i="16"/>
  <c r="G122" i="16"/>
  <c r="C123" i="16"/>
  <c r="F123" i="16"/>
  <c r="G123" i="16"/>
  <c r="C124" i="16"/>
  <c r="F124" i="16"/>
  <c r="G124" i="16"/>
  <c r="C125" i="16"/>
  <c r="F125" i="16"/>
  <c r="G125" i="16"/>
  <c r="C126" i="16"/>
  <c r="F126" i="16"/>
  <c r="G126" i="16"/>
  <c r="C127" i="16"/>
  <c r="F127" i="16"/>
  <c r="G127" i="16"/>
  <c r="C128" i="16"/>
  <c r="F128" i="16"/>
  <c r="G128" i="16"/>
  <c r="C129" i="16"/>
  <c r="F129" i="16"/>
  <c r="G129" i="16"/>
  <c r="C130" i="16"/>
  <c r="F130" i="16"/>
  <c r="G130" i="16"/>
  <c r="C131" i="16"/>
  <c r="F131" i="16"/>
  <c r="G131" i="16"/>
  <c r="C132" i="16"/>
  <c r="F132" i="16"/>
  <c r="G132" i="16"/>
  <c r="C133" i="16"/>
  <c r="F133" i="16"/>
  <c r="G133" i="16"/>
  <c r="C134" i="16"/>
  <c r="F134" i="16"/>
  <c r="G134" i="16"/>
  <c r="C135" i="16"/>
  <c r="F135" i="16"/>
  <c r="G135" i="16"/>
  <c r="C136" i="16"/>
  <c r="F136" i="16"/>
  <c r="G136" i="16"/>
  <c r="C137" i="16"/>
  <c r="F137" i="16"/>
  <c r="G137" i="16"/>
  <c r="C138" i="16"/>
  <c r="F138" i="16"/>
  <c r="G138" i="16"/>
  <c r="C139" i="16"/>
  <c r="F139" i="16"/>
  <c r="G139" i="16"/>
  <c r="C140" i="16"/>
  <c r="F140" i="16"/>
  <c r="G140" i="16"/>
  <c r="C141" i="16"/>
  <c r="F141" i="16"/>
  <c r="G141" i="16"/>
  <c r="C142" i="16"/>
  <c r="F142" i="16"/>
  <c r="G142" i="16"/>
  <c r="C143" i="16"/>
  <c r="F143" i="16"/>
  <c r="G143" i="16"/>
  <c r="C144" i="16"/>
  <c r="F144" i="16"/>
  <c r="G144" i="16"/>
  <c r="C145" i="16"/>
  <c r="F145" i="16"/>
  <c r="G145" i="16"/>
  <c r="C146" i="16"/>
  <c r="F146" i="16"/>
  <c r="G146" i="16"/>
  <c r="C147" i="16"/>
  <c r="F147" i="16"/>
  <c r="G147" i="16"/>
  <c r="C148" i="16"/>
  <c r="F148" i="16"/>
  <c r="G148" i="16"/>
  <c r="C149" i="16"/>
  <c r="F149" i="16"/>
  <c r="G149" i="16"/>
  <c r="C150" i="16"/>
  <c r="F150" i="16"/>
  <c r="G150" i="16"/>
  <c r="C151" i="16"/>
  <c r="F151" i="16"/>
  <c r="G151" i="16"/>
  <c r="C152" i="16"/>
  <c r="F152" i="16"/>
  <c r="G152" i="16"/>
  <c r="C153" i="16"/>
  <c r="F153" i="16"/>
  <c r="G153" i="16"/>
  <c r="C154" i="16"/>
  <c r="F154" i="16"/>
  <c r="G154" i="16"/>
  <c r="C155" i="16"/>
  <c r="F155" i="16"/>
  <c r="G155" i="16"/>
  <c r="C156" i="16"/>
  <c r="F156" i="16"/>
  <c r="G156" i="16"/>
  <c r="C157" i="16"/>
  <c r="F157" i="16"/>
  <c r="G157" i="16"/>
  <c r="C158" i="16"/>
  <c r="F158" i="16"/>
  <c r="G158" i="16"/>
  <c r="C159" i="16"/>
  <c r="F159" i="16"/>
  <c r="G159" i="16"/>
  <c r="C160" i="16"/>
  <c r="F160" i="16"/>
  <c r="G160" i="16"/>
  <c r="C161" i="16"/>
  <c r="F161" i="16"/>
  <c r="G161" i="16"/>
  <c r="C162" i="16"/>
  <c r="F162" i="16"/>
  <c r="G162" i="16"/>
  <c r="C163" i="16"/>
  <c r="F163" i="16"/>
  <c r="G163" i="16"/>
  <c r="C164" i="16"/>
  <c r="F164" i="16"/>
  <c r="G164" i="16"/>
  <c r="C165" i="16"/>
  <c r="F165" i="16"/>
  <c r="G165" i="16"/>
  <c r="C166" i="16"/>
  <c r="F166" i="16"/>
  <c r="G166" i="16"/>
  <c r="C167" i="16"/>
  <c r="F167" i="16"/>
  <c r="G167" i="16"/>
  <c r="C168" i="16"/>
  <c r="F168" i="16"/>
  <c r="G168" i="16"/>
  <c r="C169" i="16"/>
  <c r="F169" i="16"/>
  <c r="G169" i="16"/>
  <c r="C170" i="16"/>
  <c r="F170" i="16"/>
  <c r="G170" i="16"/>
  <c r="C171" i="16"/>
  <c r="F171" i="16"/>
  <c r="G171" i="16"/>
  <c r="C172" i="16"/>
  <c r="F172" i="16"/>
  <c r="G172" i="16"/>
  <c r="C173" i="16"/>
  <c r="F173" i="16"/>
  <c r="G173" i="16"/>
  <c r="C174" i="16"/>
  <c r="F174" i="16"/>
  <c r="G174" i="16"/>
  <c r="C175" i="16"/>
  <c r="F175" i="16"/>
  <c r="G175" i="16"/>
  <c r="C176" i="16"/>
  <c r="F176" i="16"/>
  <c r="G176" i="16"/>
  <c r="C177" i="16"/>
  <c r="F177" i="16"/>
  <c r="G177" i="16"/>
  <c r="C178" i="16"/>
  <c r="F178" i="16"/>
  <c r="G178" i="16"/>
  <c r="C179" i="16"/>
  <c r="F179" i="16"/>
  <c r="G179" i="16"/>
  <c r="C180" i="16"/>
  <c r="F180" i="16"/>
  <c r="G180" i="16"/>
  <c r="C181" i="16"/>
  <c r="F181" i="16"/>
  <c r="G181" i="16"/>
  <c r="C182" i="16"/>
  <c r="F182" i="16"/>
  <c r="G182" i="16"/>
  <c r="C183" i="16"/>
  <c r="F183" i="16"/>
  <c r="G183" i="16"/>
  <c r="C184" i="16"/>
  <c r="F184" i="16"/>
  <c r="G184" i="16"/>
  <c r="C185" i="16"/>
  <c r="F185" i="16"/>
  <c r="G185" i="16"/>
  <c r="C186" i="16"/>
  <c r="F186" i="16"/>
  <c r="G186" i="16"/>
  <c r="C187" i="16"/>
  <c r="F187" i="16"/>
  <c r="G187" i="16"/>
  <c r="C188" i="16"/>
  <c r="F188" i="16"/>
  <c r="G188" i="16"/>
  <c r="C189" i="16"/>
  <c r="F189" i="16"/>
  <c r="G189" i="16"/>
  <c r="C190" i="16"/>
  <c r="F190" i="16"/>
  <c r="G190" i="16"/>
  <c r="C191" i="16"/>
  <c r="F191" i="16"/>
  <c r="G191" i="16"/>
  <c r="C192" i="16"/>
  <c r="F192" i="16"/>
  <c r="G192" i="16"/>
  <c r="C193" i="16"/>
  <c r="F193" i="16"/>
  <c r="G193" i="16"/>
  <c r="C194" i="16"/>
  <c r="F194" i="16"/>
  <c r="G194" i="16"/>
  <c r="I42" i="1"/>
  <c r="B34" i="4"/>
  <c r="B12" i="4"/>
  <c r="B35" i="4"/>
  <c r="B36" i="4"/>
  <c r="B11" i="4"/>
  <c r="H77" i="1"/>
  <c r="M5" i="11" s="1"/>
  <c r="H34" i="1"/>
  <c r="F192" i="1"/>
  <c r="F191" i="1"/>
  <c r="G139" i="1"/>
  <c r="I133" i="1"/>
  <c r="G76" i="1"/>
  <c r="I8" i="1"/>
  <c r="G8" i="1"/>
  <c r="B27" i="4"/>
  <c r="I189" i="1"/>
  <c r="J145" i="1"/>
  <c r="H47" i="1"/>
  <c r="I52" i="1"/>
  <c r="G51" i="1"/>
  <c r="B10" i="4"/>
  <c r="F103" i="1"/>
  <c r="F65" i="1"/>
  <c r="F58" i="1"/>
  <c r="F61" i="1"/>
  <c r="I184" i="1"/>
  <c r="J154" i="1"/>
  <c r="H151" i="1"/>
  <c r="K147" i="1"/>
  <c r="F145" i="1"/>
  <c r="H129" i="1"/>
  <c r="H124" i="1"/>
  <c r="K106" i="1"/>
  <c r="I94" i="1"/>
  <c r="J80" i="1"/>
  <c r="H72" i="1"/>
  <c r="K43" i="1"/>
  <c r="K45" i="1"/>
  <c r="I46" i="1"/>
  <c r="G47" i="1"/>
  <c r="I69" i="1"/>
  <c r="K69" i="1"/>
  <c r="G71" i="1"/>
  <c r="G78" i="1"/>
  <c r="H85" i="1"/>
  <c r="I93" i="1"/>
  <c r="J38" i="1"/>
  <c r="B9" i="4"/>
  <c r="B8" i="4"/>
  <c r="B7" i="4"/>
  <c r="G246" i="6"/>
  <c r="F246" i="6"/>
  <c r="E246" i="6"/>
  <c r="D246" i="6"/>
  <c r="C246" i="6"/>
  <c r="G245" i="6"/>
  <c r="F245" i="6"/>
  <c r="E245" i="6"/>
  <c r="D245" i="6"/>
  <c r="C245" i="6"/>
  <c r="G244" i="6"/>
  <c r="F244" i="6"/>
  <c r="E244" i="6"/>
  <c r="D244" i="6"/>
  <c r="C244" i="6"/>
  <c r="G243" i="6"/>
  <c r="F243" i="6"/>
  <c r="E243" i="6"/>
  <c r="D243" i="6"/>
  <c r="C243" i="6"/>
  <c r="G242" i="6"/>
  <c r="F242" i="6"/>
  <c r="E242" i="6"/>
  <c r="D242" i="6"/>
  <c r="C242" i="6"/>
  <c r="G193" i="1"/>
  <c r="F193" i="1"/>
  <c r="G194" i="1"/>
  <c r="F194" i="1"/>
  <c r="J195" i="1"/>
  <c r="I195" i="1"/>
  <c r="H195" i="1"/>
  <c r="G195" i="1"/>
  <c r="F195" i="1"/>
  <c r="J192" i="1"/>
  <c r="I192" i="1"/>
  <c r="H192" i="1"/>
  <c r="G192" i="1"/>
  <c r="G191" i="1"/>
  <c r="H191" i="1"/>
  <c r="I191" i="1"/>
  <c r="J191" i="1"/>
  <c r="F190" i="1"/>
  <c r="H190" i="1"/>
  <c r="G190" i="1"/>
  <c r="H189" i="1"/>
  <c r="G189" i="1"/>
  <c r="I188" i="1"/>
  <c r="H188" i="1"/>
  <c r="G188" i="1"/>
  <c r="F188" i="1"/>
  <c r="J187" i="1"/>
  <c r="I187" i="1"/>
  <c r="H187" i="1"/>
  <c r="G187" i="1"/>
  <c r="F187" i="1"/>
  <c r="J186" i="1"/>
  <c r="H186" i="1"/>
  <c r="G186" i="1"/>
  <c r="F186" i="1"/>
  <c r="J185" i="1"/>
  <c r="I185" i="1"/>
  <c r="H185" i="1"/>
  <c r="F185" i="1"/>
  <c r="G185" i="1"/>
  <c r="H184" i="1"/>
  <c r="G184" i="1"/>
  <c r="F184" i="1"/>
  <c r="H183" i="1"/>
  <c r="G183" i="1"/>
  <c r="G182" i="1"/>
  <c r="H180" i="1"/>
  <c r="H179" i="1"/>
  <c r="H178" i="1"/>
  <c r="G180" i="1"/>
  <c r="G179" i="1"/>
  <c r="G178" i="1"/>
  <c r="H176" i="1"/>
  <c r="F183" i="1"/>
  <c r="F182" i="1"/>
  <c r="F181" i="1"/>
  <c r="E181" i="1" s="1"/>
  <c r="F180" i="1"/>
  <c r="F179" i="1"/>
  <c r="F178" i="1"/>
  <c r="G177" i="1"/>
  <c r="F177" i="1"/>
  <c r="G176" i="1"/>
  <c r="F176" i="1"/>
  <c r="I175" i="1"/>
  <c r="H175" i="1"/>
  <c r="G175" i="1"/>
  <c r="F175" i="1"/>
  <c r="H174" i="1"/>
  <c r="G174" i="1"/>
  <c r="F174" i="1"/>
  <c r="G173" i="1"/>
  <c r="F173" i="1"/>
  <c r="H171" i="1"/>
  <c r="F172" i="1"/>
  <c r="E172" i="1" s="1"/>
  <c r="F171" i="1"/>
  <c r="G171" i="1"/>
  <c r="G3" i="16"/>
  <c r="F3" i="16"/>
  <c r="C3" i="16"/>
  <c r="H5" i="1"/>
  <c r="H4" i="1"/>
  <c r="H3" i="1"/>
  <c r="G37" i="1"/>
  <c r="H18" i="1"/>
  <c r="I16" i="1"/>
  <c r="I17" i="1"/>
  <c r="H26" i="1"/>
  <c r="I14" i="1"/>
  <c r="H13" i="1"/>
  <c r="H52" i="1"/>
  <c r="J51" i="1"/>
  <c r="G50" i="1"/>
  <c r="J170" i="1"/>
  <c r="I170" i="1"/>
  <c r="H170" i="1"/>
  <c r="G170" i="1"/>
  <c r="F170" i="1"/>
  <c r="I169" i="1"/>
  <c r="H169" i="1"/>
  <c r="G169" i="1"/>
  <c r="F169" i="1"/>
  <c r="G168" i="1"/>
  <c r="F168" i="1"/>
  <c r="H167" i="1"/>
  <c r="G167" i="1"/>
  <c r="F167" i="1"/>
  <c r="F166" i="1"/>
  <c r="E166" i="1" s="1"/>
  <c r="L165" i="1"/>
  <c r="K165" i="1"/>
  <c r="J165" i="1"/>
  <c r="I165" i="1"/>
  <c r="H165" i="1"/>
  <c r="G165" i="1"/>
  <c r="F165" i="1"/>
  <c r="G164" i="1"/>
  <c r="F164" i="1"/>
  <c r="H163" i="1"/>
  <c r="G163" i="1"/>
  <c r="F163" i="1"/>
  <c r="G162" i="1"/>
  <c r="F162" i="1"/>
  <c r="J161" i="1"/>
  <c r="I161" i="1"/>
  <c r="H161" i="1"/>
  <c r="F161" i="1"/>
  <c r="H160" i="1"/>
  <c r="J157" i="1"/>
  <c r="I156" i="1"/>
  <c r="I154" i="1"/>
  <c r="G160" i="1"/>
  <c r="F160" i="1"/>
  <c r="J158" i="1"/>
  <c r="I158" i="1"/>
  <c r="I157" i="1"/>
  <c r="H156" i="1"/>
  <c r="H159" i="1"/>
  <c r="G159" i="1"/>
  <c r="H158" i="1"/>
  <c r="H157" i="1"/>
  <c r="F159" i="1"/>
  <c r="G158" i="1"/>
  <c r="F158" i="1"/>
  <c r="G157" i="1"/>
  <c r="F157" i="1"/>
  <c r="G156" i="1"/>
  <c r="F156" i="1"/>
  <c r="L155" i="1"/>
  <c r="K155" i="1"/>
  <c r="J155" i="1"/>
  <c r="I155" i="1"/>
  <c r="H155" i="1"/>
  <c r="G155" i="1"/>
  <c r="G154" i="1"/>
  <c r="F154" i="1"/>
  <c r="G153" i="1"/>
  <c r="F153" i="1"/>
  <c r="H152" i="1"/>
  <c r="G152" i="1"/>
  <c r="F152" i="1"/>
  <c r="G151" i="1"/>
  <c r="I150" i="1"/>
  <c r="H150" i="1"/>
  <c r="G150" i="1"/>
  <c r="F150" i="1"/>
  <c r="G144" i="1"/>
  <c r="J147" i="1"/>
  <c r="H149" i="1"/>
  <c r="G149" i="1"/>
  <c r="F148" i="1"/>
  <c r="E148" i="1" s="1"/>
  <c r="I147" i="1"/>
  <c r="H147" i="1"/>
  <c r="G147" i="1"/>
  <c r="F147" i="1"/>
  <c r="L146" i="1"/>
  <c r="K146" i="1"/>
  <c r="J146" i="1"/>
  <c r="I146" i="1"/>
  <c r="H146" i="1"/>
  <c r="G146" i="1"/>
  <c r="F146" i="1"/>
  <c r="I145" i="1"/>
  <c r="H145" i="1"/>
  <c r="G145" i="1"/>
  <c r="F144" i="1"/>
  <c r="H143" i="1"/>
  <c r="G143" i="1"/>
  <c r="F143" i="1"/>
  <c r="G142" i="1"/>
  <c r="F142" i="1"/>
  <c r="H141" i="1"/>
  <c r="G141" i="1"/>
  <c r="F141" i="1"/>
  <c r="F140" i="1"/>
  <c r="E140" i="1" s="1"/>
  <c r="F139" i="1"/>
  <c r="G138" i="1"/>
  <c r="F138" i="1"/>
  <c r="H137" i="1"/>
  <c r="G137" i="1"/>
  <c r="F137" i="1"/>
  <c r="H136" i="1"/>
  <c r="G136" i="1"/>
  <c r="F136" i="1"/>
  <c r="G135" i="1"/>
  <c r="F135" i="1"/>
  <c r="H134" i="1"/>
  <c r="G134" i="1"/>
  <c r="F134" i="1"/>
  <c r="H133" i="1"/>
  <c r="G133" i="1"/>
  <c r="F133" i="1"/>
  <c r="G132" i="1"/>
  <c r="F132" i="1"/>
  <c r="F131" i="1"/>
  <c r="E131" i="1" s="1"/>
  <c r="H130" i="1"/>
  <c r="G130" i="1"/>
  <c r="F130" i="1"/>
  <c r="G129" i="1"/>
  <c r="F129" i="1"/>
  <c r="H128" i="1"/>
  <c r="G128" i="1"/>
  <c r="F128" i="1"/>
  <c r="G126" i="1"/>
  <c r="F126" i="1"/>
  <c r="I125" i="1"/>
  <c r="G125" i="1"/>
  <c r="F125" i="1"/>
  <c r="H127" i="1"/>
  <c r="G127" i="1"/>
  <c r="F127" i="1"/>
  <c r="G124" i="1"/>
  <c r="F124" i="1"/>
  <c r="G123" i="1"/>
  <c r="F123" i="1"/>
  <c r="H122" i="1"/>
  <c r="G122" i="1"/>
  <c r="F122" i="1"/>
  <c r="H121" i="1"/>
  <c r="F121" i="1"/>
  <c r="L120" i="1"/>
  <c r="K120" i="1"/>
  <c r="J120" i="1"/>
  <c r="I120" i="1"/>
  <c r="G120" i="1"/>
  <c r="F120" i="1"/>
  <c r="H119" i="1"/>
  <c r="G119" i="1"/>
  <c r="F119" i="1"/>
  <c r="I118" i="1"/>
  <c r="H118" i="1"/>
  <c r="G118" i="1"/>
  <c r="F118" i="1"/>
  <c r="H117" i="1"/>
  <c r="G117" i="1"/>
  <c r="F117" i="1"/>
  <c r="H116" i="1"/>
  <c r="G116" i="1"/>
  <c r="F116" i="1"/>
  <c r="I115" i="1"/>
  <c r="H115" i="1"/>
  <c r="G115" i="1"/>
  <c r="F115" i="1"/>
  <c r="F114" i="1"/>
  <c r="E114" i="1" s="1"/>
  <c r="G113" i="1"/>
  <c r="K110" i="1"/>
  <c r="F113" i="1"/>
  <c r="I111" i="1"/>
  <c r="H111" i="1"/>
  <c r="H112" i="1"/>
  <c r="G112" i="1"/>
  <c r="G111" i="1"/>
  <c r="F111" i="1"/>
  <c r="J110" i="1"/>
  <c r="I110" i="1"/>
  <c r="I109" i="1"/>
  <c r="H110" i="1"/>
  <c r="G110" i="1"/>
  <c r="F110" i="1"/>
  <c r="H109" i="1"/>
  <c r="G109" i="1"/>
  <c r="F109" i="1"/>
  <c r="H108" i="1"/>
  <c r="G108" i="1"/>
  <c r="F108" i="1"/>
  <c r="I107" i="1"/>
  <c r="G107" i="1"/>
  <c r="F107" i="1"/>
  <c r="J106" i="1"/>
  <c r="I106" i="1"/>
  <c r="H106" i="1"/>
  <c r="G106" i="1"/>
  <c r="F106" i="1"/>
  <c r="G105" i="1"/>
  <c r="E105" i="1" s="1"/>
  <c r="G104" i="1"/>
  <c r="F104" i="1"/>
  <c r="H104" i="1"/>
  <c r="G103" i="1"/>
  <c r="I102" i="1"/>
  <c r="H102" i="1"/>
  <c r="G102" i="1"/>
  <c r="F102" i="1"/>
  <c r="I101" i="1"/>
  <c r="H101" i="1"/>
  <c r="G101" i="1"/>
  <c r="F101" i="1"/>
  <c r="G100" i="1"/>
  <c r="F100" i="1"/>
  <c r="G99" i="1"/>
  <c r="F99" i="1"/>
  <c r="I98" i="1"/>
  <c r="H98" i="1"/>
  <c r="G98" i="1"/>
  <c r="F98" i="1"/>
  <c r="H97" i="1"/>
  <c r="G97" i="1"/>
  <c r="F97" i="1"/>
  <c r="F96" i="1"/>
  <c r="E96" i="1" s="1"/>
  <c r="I95" i="1"/>
  <c r="G95" i="1"/>
  <c r="F95" i="1"/>
  <c r="H94" i="1"/>
  <c r="G94" i="1"/>
  <c r="F94" i="1"/>
  <c r="H93" i="1"/>
  <c r="F93" i="1"/>
  <c r="I92" i="1"/>
  <c r="G92" i="1"/>
  <c r="F92" i="1"/>
  <c r="J91" i="1"/>
  <c r="I91" i="1"/>
  <c r="H91" i="1"/>
  <c r="G91" i="1"/>
  <c r="F91" i="1"/>
  <c r="J90" i="1"/>
  <c r="I90" i="1"/>
  <c r="H90" i="1"/>
  <c r="G90" i="1"/>
  <c r="F90" i="1"/>
  <c r="I87" i="1"/>
  <c r="H89" i="1"/>
  <c r="G89" i="1"/>
  <c r="F89" i="1"/>
  <c r="G88" i="1"/>
  <c r="F88" i="1"/>
  <c r="H87" i="1"/>
  <c r="F87" i="1"/>
  <c r="F86" i="1"/>
  <c r="E86" i="1" s="1"/>
  <c r="G85" i="1"/>
  <c r="F85" i="1"/>
  <c r="L84" i="1"/>
  <c r="K84" i="1"/>
  <c r="J84" i="1"/>
  <c r="I84" i="1"/>
  <c r="H84" i="1"/>
  <c r="G84" i="1"/>
  <c r="F84" i="1"/>
  <c r="G83" i="1"/>
  <c r="F83" i="1"/>
  <c r="L82" i="1"/>
  <c r="K82" i="1"/>
  <c r="J82" i="1"/>
  <c r="I82" i="1"/>
  <c r="H82" i="1"/>
  <c r="G82" i="1"/>
  <c r="F82" i="1"/>
  <c r="H81" i="1"/>
  <c r="H80" i="1"/>
  <c r="G80" i="1"/>
  <c r="F80" i="1"/>
  <c r="H79" i="1"/>
  <c r="J78" i="1"/>
  <c r="I78" i="1"/>
  <c r="H78" i="1"/>
  <c r="J77" i="1"/>
  <c r="H76" i="1"/>
  <c r="G81" i="1"/>
  <c r="F81" i="1"/>
  <c r="G79" i="1"/>
  <c r="F79" i="1"/>
  <c r="F78" i="1"/>
  <c r="G77" i="1"/>
  <c r="F76" i="1"/>
  <c r="F5" i="11" s="1"/>
  <c r="B15" i="4"/>
  <c r="B16" i="4"/>
  <c r="B17" i="4"/>
  <c r="B18" i="4"/>
  <c r="B19" i="4"/>
  <c r="B22" i="4"/>
  <c r="B23" i="4"/>
  <c r="B24" i="4"/>
  <c r="B25" i="4"/>
  <c r="B26" i="4"/>
  <c r="H75" i="1"/>
  <c r="G75" i="1"/>
  <c r="G74" i="1"/>
  <c r="F73" i="1"/>
  <c r="E73" i="1" s="1"/>
  <c r="F72" i="1"/>
  <c r="F71" i="1"/>
  <c r="E71" i="1" s="1"/>
  <c r="F75" i="1"/>
  <c r="I11" i="11" s="1"/>
  <c r="F74" i="1"/>
  <c r="G72" i="1"/>
  <c r="J69" i="1"/>
  <c r="F70" i="1"/>
  <c r="E70" i="1" s="1"/>
  <c r="H69" i="1"/>
  <c r="G69" i="1"/>
  <c r="H67" i="1"/>
  <c r="G67" i="1"/>
  <c r="F67" i="1"/>
  <c r="I65" i="1"/>
  <c r="J66" i="1"/>
  <c r="I66" i="1"/>
  <c r="G66" i="1"/>
  <c r="G65" i="1"/>
  <c r="I64" i="1"/>
  <c r="G64" i="1"/>
  <c r="I63" i="1"/>
  <c r="H63" i="1"/>
  <c r="G62" i="1"/>
  <c r="G61" i="1"/>
  <c r="L55" i="1"/>
  <c r="K60" i="1"/>
  <c r="J60" i="1"/>
  <c r="I60" i="1"/>
  <c r="K59" i="1"/>
  <c r="J59" i="1"/>
  <c r="I59" i="1"/>
  <c r="J58" i="1"/>
  <c r="I58" i="1"/>
  <c r="G58" i="1"/>
  <c r="I57" i="1"/>
  <c r="H57" i="1"/>
  <c r="G57" i="1"/>
  <c r="J56" i="1"/>
  <c r="I56" i="1"/>
  <c r="G56" i="1"/>
  <c r="K55" i="1"/>
  <c r="J55" i="1"/>
  <c r="I55" i="1"/>
  <c r="H55" i="1"/>
  <c r="G55" i="1"/>
  <c r="H41" i="1"/>
  <c r="H42" i="1"/>
  <c r="G46" i="1"/>
  <c r="G54" i="1"/>
  <c r="I53" i="1"/>
  <c r="H53" i="1"/>
  <c r="G52" i="1"/>
  <c r="I51" i="1"/>
  <c r="H51" i="1"/>
  <c r="K49" i="1"/>
  <c r="J50" i="1"/>
  <c r="I50" i="1"/>
  <c r="H50" i="1"/>
  <c r="J49" i="1"/>
  <c r="I49" i="1"/>
  <c r="H49" i="1"/>
  <c r="G48" i="1"/>
  <c r="I45" i="1"/>
  <c r="J45" i="1"/>
  <c r="H45" i="1"/>
  <c r="I40" i="1"/>
  <c r="I44" i="1"/>
  <c r="G44" i="1"/>
  <c r="G43" i="1"/>
  <c r="G42" i="1"/>
  <c r="G41" i="1"/>
  <c r="H66" i="1"/>
  <c r="H65" i="1"/>
  <c r="H64" i="1"/>
  <c r="G63" i="1"/>
  <c r="H62" i="1"/>
  <c r="H61" i="1"/>
  <c r="H60" i="1"/>
  <c r="H59" i="1"/>
  <c r="H56" i="1"/>
  <c r="G53" i="1"/>
  <c r="G49" i="1"/>
  <c r="G45" i="1"/>
  <c r="H44" i="1"/>
  <c r="H43" i="1"/>
  <c r="G40" i="1"/>
  <c r="F66" i="1"/>
  <c r="F64" i="1"/>
  <c r="F63" i="1"/>
  <c r="F60" i="1"/>
  <c r="F59" i="1"/>
  <c r="F53" i="1"/>
  <c r="F54" i="1"/>
  <c r="E54" i="1" s="1"/>
  <c r="F55" i="1"/>
  <c r="F56" i="1"/>
  <c r="F57" i="1"/>
  <c r="F52" i="1"/>
  <c r="F51" i="1"/>
  <c r="F50" i="1"/>
  <c r="F49" i="1"/>
  <c r="F48" i="1"/>
  <c r="F47" i="1"/>
  <c r="F46" i="1"/>
  <c r="F45" i="1"/>
  <c r="F44" i="1"/>
  <c r="F43" i="1"/>
  <c r="F42" i="1"/>
  <c r="F41" i="1"/>
  <c r="F40" i="1"/>
  <c r="L24" i="1"/>
  <c r="G39" i="1"/>
  <c r="F39" i="1"/>
  <c r="I38" i="1"/>
  <c r="H38" i="1"/>
  <c r="G38" i="1"/>
  <c r="F38" i="1"/>
  <c r="F37" i="1"/>
  <c r="G36" i="1"/>
  <c r="F36" i="1"/>
  <c r="F35" i="1"/>
  <c r="G31" i="1"/>
  <c r="K35" i="1"/>
  <c r="J35" i="1"/>
  <c r="I35" i="1"/>
  <c r="H35" i="1"/>
  <c r="G35" i="1"/>
  <c r="L31" i="1"/>
  <c r="K31" i="1"/>
  <c r="I31" i="1"/>
  <c r="H31" i="1"/>
  <c r="G34" i="1"/>
  <c r="F34" i="1"/>
  <c r="H33" i="1"/>
  <c r="G33" i="1"/>
  <c r="F33" i="1"/>
  <c r="G32" i="1"/>
  <c r="F32" i="1"/>
  <c r="F31" i="1"/>
  <c r="F30" i="1"/>
  <c r="E30" i="1" s="1"/>
  <c r="L29" i="1"/>
  <c r="K29" i="1"/>
  <c r="J29" i="1"/>
  <c r="I29" i="1"/>
  <c r="H29" i="1"/>
  <c r="G29" i="1"/>
  <c r="F11" i="1"/>
  <c r="G241" i="6"/>
  <c r="F241" i="6"/>
  <c r="E241" i="6"/>
  <c r="G240" i="6"/>
  <c r="F240" i="6"/>
  <c r="E240" i="6"/>
  <c r="G239" i="6"/>
  <c r="F239" i="6"/>
  <c r="E239" i="6"/>
  <c r="G238" i="6"/>
  <c r="F238" i="6"/>
  <c r="E238" i="6"/>
  <c r="G237" i="6"/>
  <c r="F237" i="6"/>
  <c r="E237" i="6"/>
  <c r="G236" i="6"/>
  <c r="F236" i="6"/>
  <c r="E236" i="6"/>
  <c r="G235" i="6"/>
  <c r="F235" i="6"/>
  <c r="E235" i="6"/>
  <c r="G234" i="6"/>
  <c r="F234" i="6"/>
  <c r="E234" i="6"/>
  <c r="G233" i="6"/>
  <c r="F233" i="6"/>
  <c r="E233" i="6"/>
  <c r="G232" i="6"/>
  <c r="F232" i="6"/>
  <c r="E232" i="6"/>
  <c r="G231" i="6"/>
  <c r="F231" i="6"/>
  <c r="E231" i="6"/>
  <c r="G230" i="6"/>
  <c r="F230" i="6"/>
  <c r="E230" i="6"/>
  <c r="G229" i="6"/>
  <c r="F229" i="6"/>
  <c r="E229" i="6"/>
  <c r="G228" i="6"/>
  <c r="F228" i="6"/>
  <c r="E228" i="6"/>
  <c r="G227" i="6"/>
  <c r="F227" i="6"/>
  <c r="E227" i="6"/>
  <c r="G226" i="6"/>
  <c r="F226" i="6"/>
  <c r="E226" i="6"/>
  <c r="G225" i="6"/>
  <c r="F225" i="6"/>
  <c r="E225" i="6"/>
  <c r="G224" i="6"/>
  <c r="F224" i="6"/>
  <c r="E224" i="6"/>
  <c r="G223" i="6"/>
  <c r="F223" i="6"/>
  <c r="E223" i="6"/>
  <c r="G222" i="6"/>
  <c r="F222" i="6"/>
  <c r="E222" i="6"/>
  <c r="G221" i="6"/>
  <c r="F221" i="6"/>
  <c r="E221" i="6"/>
  <c r="G220" i="6"/>
  <c r="F220" i="6"/>
  <c r="E220" i="6"/>
  <c r="G219" i="6"/>
  <c r="F219" i="6"/>
  <c r="E219" i="6"/>
  <c r="G218" i="6"/>
  <c r="F218" i="6"/>
  <c r="E218" i="6"/>
  <c r="G217" i="6"/>
  <c r="F217" i="6"/>
  <c r="E217" i="6"/>
  <c r="G216" i="6"/>
  <c r="F216" i="6"/>
  <c r="E216" i="6"/>
  <c r="G215" i="6"/>
  <c r="F215" i="6"/>
  <c r="E215" i="6"/>
  <c r="G214" i="6"/>
  <c r="F214" i="6"/>
  <c r="E214" i="6"/>
  <c r="G213" i="6"/>
  <c r="F213" i="6"/>
  <c r="E213" i="6"/>
  <c r="G212" i="6"/>
  <c r="F212" i="6"/>
  <c r="E212" i="6"/>
  <c r="G211" i="6"/>
  <c r="F211" i="6"/>
  <c r="E211" i="6"/>
  <c r="G210" i="6"/>
  <c r="F210" i="6"/>
  <c r="E210" i="6"/>
  <c r="G209" i="6"/>
  <c r="F209" i="6"/>
  <c r="E209" i="6"/>
  <c r="G208" i="6"/>
  <c r="F208" i="6"/>
  <c r="E208" i="6"/>
  <c r="G207" i="6"/>
  <c r="F207" i="6"/>
  <c r="E207" i="6"/>
  <c r="G206" i="6"/>
  <c r="F206" i="6"/>
  <c r="E206" i="6"/>
  <c r="G205" i="6"/>
  <c r="F205" i="6"/>
  <c r="E205" i="6"/>
  <c r="G204" i="6"/>
  <c r="F204" i="6"/>
  <c r="E204" i="6"/>
  <c r="G203" i="6"/>
  <c r="F203" i="6"/>
  <c r="E203" i="6"/>
  <c r="G202" i="6"/>
  <c r="F202" i="6"/>
  <c r="E202" i="6"/>
  <c r="G201" i="6"/>
  <c r="F201" i="6"/>
  <c r="E201" i="6"/>
  <c r="G200" i="6"/>
  <c r="F200" i="6"/>
  <c r="E200" i="6"/>
  <c r="G199" i="6"/>
  <c r="F199" i="6"/>
  <c r="E199" i="6"/>
  <c r="G198" i="6"/>
  <c r="F198" i="6"/>
  <c r="E198" i="6"/>
  <c r="G197" i="6"/>
  <c r="F197" i="6"/>
  <c r="E197" i="6"/>
  <c r="G196" i="6"/>
  <c r="F196" i="6"/>
  <c r="E196" i="6"/>
  <c r="G195" i="6"/>
  <c r="F195" i="6"/>
  <c r="E195" i="6"/>
  <c r="G194" i="6"/>
  <c r="F194" i="6"/>
  <c r="E194" i="6"/>
  <c r="G193" i="6"/>
  <c r="F193" i="6"/>
  <c r="E193" i="6"/>
  <c r="G192" i="6"/>
  <c r="F192" i="6"/>
  <c r="E192" i="6"/>
  <c r="G191" i="6"/>
  <c r="F191" i="6"/>
  <c r="E191" i="6"/>
  <c r="G190" i="6"/>
  <c r="F190" i="6"/>
  <c r="E190" i="6"/>
  <c r="G189" i="6"/>
  <c r="F189" i="6"/>
  <c r="E189" i="6"/>
  <c r="G188" i="6"/>
  <c r="F188" i="6"/>
  <c r="E188" i="6"/>
  <c r="G187" i="6"/>
  <c r="F187" i="6"/>
  <c r="E187" i="6"/>
  <c r="G186" i="6"/>
  <c r="F186" i="6"/>
  <c r="E186" i="6"/>
  <c r="G185" i="6"/>
  <c r="F185" i="6"/>
  <c r="E185" i="6"/>
  <c r="G184" i="6"/>
  <c r="F184" i="6"/>
  <c r="E184" i="6"/>
  <c r="G183" i="6"/>
  <c r="F183" i="6"/>
  <c r="E183" i="6"/>
  <c r="G182" i="6"/>
  <c r="F182" i="6"/>
  <c r="E182" i="6"/>
  <c r="G181" i="6"/>
  <c r="F181" i="6"/>
  <c r="E181" i="6"/>
  <c r="G180" i="6"/>
  <c r="F180" i="6"/>
  <c r="E180" i="6"/>
  <c r="G179" i="6"/>
  <c r="F179" i="6"/>
  <c r="E179" i="6"/>
  <c r="G178" i="6"/>
  <c r="F178" i="6"/>
  <c r="E178" i="6"/>
  <c r="G177" i="6"/>
  <c r="F177" i="6"/>
  <c r="E177" i="6"/>
  <c r="G176" i="6"/>
  <c r="F176" i="6"/>
  <c r="E176" i="6"/>
  <c r="G175" i="6"/>
  <c r="F175" i="6"/>
  <c r="E175" i="6"/>
  <c r="G174" i="6"/>
  <c r="F174" i="6"/>
  <c r="E174" i="6"/>
  <c r="G173" i="6"/>
  <c r="F173" i="6"/>
  <c r="E173" i="6"/>
  <c r="G172" i="6"/>
  <c r="F172" i="6"/>
  <c r="E172" i="6"/>
  <c r="G171" i="6"/>
  <c r="F171" i="6"/>
  <c r="E171" i="6"/>
  <c r="G170" i="6"/>
  <c r="F170" i="6"/>
  <c r="E170" i="6"/>
  <c r="G169" i="6"/>
  <c r="F169" i="6"/>
  <c r="E169" i="6"/>
  <c r="G168" i="6"/>
  <c r="F168" i="6"/>
  <c r="E168" i="6"/>
  <c r="G167" i="6"/>
  <c r="F167" i="6"/>
  <c r="E167" i="6"/>
  <c r="G166" i="6"/>
  <c r="F166" i="6"/>
  <c r="E166" i="6"/>
  <c r="G165" i="6"/>
  <c r="F165" i="6"/>
  <c r="E165" i="6"/>
  <c r="G164" i="6"/>
  <c r="F164" i="6"/>
  <c r="E164" i="6"/>
  <c r="G163" i="6"/>
  <c r="F163" i="6"/>
  <c r="E163" i="6"/>
  <c r="G162" i="6"/>
  <c r="F162" i="6"/>
  <c r="E162" i="6"/>
  <c r="G161" i="6"/>
  <c r="F161" i="6"/>
  <c r="E161" i="6"/>
  <c r="G160" i="6"/>
  <c r="F160" i="6"/>
  <c r="E160" i="6"/>
  <c r="G159" i="6"/>
  <c r="F159" i="6"/>
  <c r="E159" i="6"/>
  <c r="G158" i="6"/>
  <c r="F158" i="6"/>
  <c r="E158" i="6"/>
  <c r="G157" i="6"/>
  <c r="F157" i="6"/>
  <c r="E157" i="6"/>
  <c r="G156" i="6"/>
  <c r="F156" i="6"/>
  <c r="E156" i="6"/>
  <c r="G155" i="6"/>
  <c r="F155" i="6"/>
  <c r="E155" i="6"/>
  <c r="G154" i="6"/>
  <c r="F154" i="6"/>
  <c r="E154" i="6"/>
  <c r="G153" i="6"/>
  <c r="F153" i="6"/>
  <c r="E153" i="6"/>
  <c r="G152" i="6"/>
  <c r="F152" i="6"/>
  <c r="E152" i="6"/>
  <c r="G151" i="6"/>
  <c r="F151" i="6"/>
  <c r="E151" i="6"/>
  <c r="G150" i="6"/>
  <c r="F150" i="6"/>
  <c r="E150" i="6"/>
  <c r="G149" i="6"/>
  <c r="F149" i="6"/>
  <c r="E149" i="6"/>
  <c r="G148" i="6"/>
  <c r="F148" i="6"/>
  <c r="E148" i="6"/>
  <c r="G147" i="6"/>
  <c r="F147" i="6"/>
  <c r="E147" i="6"/>
  <c r="G146" i="6"/>
  <c r="F146" i="6"/>
  <c r="E146" i="6"/>
  <c r="G145" i="6"/>
  <c r="F145" i="6"/>
  <c r="E145" i="6"/>
  <c r="G144" i="6"/>
  <c r="F144" i="6"/>
  <c r="E144" i="6"/>
  <c r="G143" i="6"/>
  <c r="F143" i="6"/>
  <c r="E143" i="6"/>
  <c r="G142" i="6"/>
  <c r="F142" i="6"/>
  <c r="E142" i="6"/>
  <c r="G141" i="6"/>
  <c r="F141" i="6"/>
  <c r="E141" i="6"/>
  <c r="G140" i="6"/>
  <c r="F140" i="6"/>
  <c r="E140" i="6"/>
  <c r="G139" i="6"/>
  <c r="F139" i="6"/>
  <c r="E139" i="6"/>
  <c r="G138" i="6"/>
  <c r="F138" i="6"/>
  <c r="E138" i="6"/>
  <c r="G137" i="6"/>
  <c r="F137" i="6"/>
  <c r="E137" i="6"/>
  <c r="G136" i="6"/>
  <c r="F136" i="6"/>
  <c r="E136" i="6"/>
  <c r="G135" i="6"/>
  <c r="F135" i="6"/>
  <c r="E135" i="6"/>
  <c r="G134" i="6"/>
  <c r="F134" i="6"/>
  <c r="E134" i="6"/>
  <c r="G133" i="6"/>
  <c r="F133" i="6"/>
  <c r="E133" i="6"/>
  <c r="G132" i="6"/>
  <c r="F132" i="6"/>
  <c r="E132" i="6"/>
  <c r="G131" i="6"/>
  <c r="F131" i="6"/>
  <c r="E131" i="6"/>
  <c r="G130" i="6"/>
  <c r="F130" i="6"/>
  <c r="E130" i="6"/>
  <c r="G129" i="6"/>
  <c r="F129" i="6"/>
  <c r="E129" i="6"/>
  <c r="G128" i="6"/>
  <c r="F128" i="6"/>
  <c r="E128" i="6"/>
  <c r="G127" i="6"/>
  <c r="F127" i="6"/>
  <c r="E127" i="6"/>
  <c r="G126" i="6"/>
  <c r="F126" i="6"/>
  <c r="E126" i="6"/>
  <c r="G125" i="6"/>
  <c r="F125" i="6"/>
  <c r="E125" i="6"/>
  <c r="G124" i="6"/>
  <c r="F124" i="6"/>
  <c r="E124" i="6"/>
  <c r="G123" i="6"/>
  <c r="F123" i="6"/>
  <c r="E123" i="6"/>
  <c r="G122" i="6"/>
  <c r="F122" i="6"/>
  <c r="E122" i="6"/>
  <c r="G121" i="6"/>
  <c r="F121" i="6"/>
  <c r="E121" i="6"/>
  <c r="G120" i="6"/>
  <c r="F120" i="6"/>
  <c r="E120" i="6"/>
  <c r="G119" i="6"/>
  <c r="F119" i="6"/>
  <c r="E119" i="6"/>
  <c r="G118" i="6"/>
  <c r="F118" i="6"/>
  <c r="E118" i="6"/>
  <c r="G117" i="6"/>
  <c r="F117" i="6"/>
  <c r="E117" i="6"/>
  <c r="G116" i="6"/>
  <c r="F116" i="6"/>
  <c r="E116" i="6"/>
  <c r="G115" i="6"/>
  <c r="F115" i="6"/>
  <c r="E115" i="6"/>
  <c r="G114" i="6"/>
  <c r="F114" i="6"/>
  <c r="E114" i="6"/>
  <c r="G113" i="6"/>
  <c r="F113" i="6"/>
  <c r="E113" i="6"/>
  <c r="G112" i="6"/>
  <c r="F112" i="6"/>
  <c r="E112" i="6"/>
  <c r="G111" i="6"/>
  <c r="F111" i="6"/>
  <c r="E111" i="6"/>
  <c r="G110" i="6"/>
  <c r="F110" i="6"/>
  <c r="E110" i="6"/>
  <c r="G109" i="6"/>
  <c r="F109" i="6"/>
  <c r="E109" i="6"/>
  <c r="G108" i="6"/>
  <c r="F108" i="6"/>
  <c r="E108" i="6"/>
  <c r="G107" i="6"/>
  <c r="F107" i="6"/>
  <c r="E107" i="6"/>
  <c r="G106" i="6"/>
  <c r="F106" i="6"/>
  <c r="E106" i="6"/>
  <c r="G105" i="6"/>
  <c r="F105" i="6"/>
  <c r="E105" i="6"/>
  <c r="G104" i="6"/>
  <c r="F104" i="6"/>
  <c r="E104" i="6"/>
  <c r="G103" i="6"/>
  <c r="F103" i="6"/>
  <c r="E103" i="6"/>
  <c r="G102" i="6"/>
  <c r="F102" i="6"/>
  <c r="E102" i="6"/>
  <c r="G101" i="6"/>
  <c r="F101" i="6"/>
  <c r="E101" i="6"/>
  <c r="G100" i="6"/>
  <c r="F100" i="6"/>
  <c r="E100" i="6"/>
  <c r="G99" i="6"/>
  <c r="F99" i="6"/>
  <c r="E99" i="6"/>
  <c r="G98" i="6"/>
  <c r="F98" i="6"/>
  <c r="E98" i="6"/>
  <c r="G97" i="6"/>
  <c r="F97" i="6"/>
  <c r="E97" i="6"/>
  <c r="G96" i="6"/>
  <c r="F96" i="6"/>
  <c r="E96" i="6"/>
  <c r="G95" i="6"/>
  <c r="F95" i="6"/>
  <c r="E95" i="6"/>
  <c r="G94" i="6"/>
  <c r="F94" i="6"/>
  <c r="E94" i="6"/>
  <c r="G93" i="6"/>
  <c r="F93" i="6"/>
  <c r="E93" i="6"/>
  <c r="G92" i="6"/>
  <c r="F92" i="6"/>
  <c r="E92" i="6"/>
  <c r="G91" i="6"/>
  <c r="F91" i="6"/>
  <c r="E91" i="6"/>
  <c r="G90" i="6"/>
  <c r="F90" i="6"/>
  <c r="E90" i="6"/>
  <c r="G89" i="6"/>
  <c r="F89" i="6"/>
  <c r="E89" i="6"/>
  <c r="G88" i="6"/>
  <c r="F88" i="6"/>
  <c r="E88" i="6"/>
  <c r="G87" i="6"/>
  <c r="F87" i="6"/>
  <c r="E87" i="6"/>
  <c r="G86" i="6"/>
  <c r="F86" i="6"/>
  <c r="E86" i="6"/>
  <c r="G85" i="6"/>
  <c r="F85" i="6"/>
  <c r="E85" i="6"/>
  <c r="G84" i="6"/>
  <c r="F84" i="6"/>
  <c r="E84" i="6"/>
  <c r="G83" i="6"/>
  <c r="F83" i="6"/>
  <c r="E83" i="6"/>
  <c r="G82" i="6"/>
  <c r="F82" i="6"/>
  <c r="E82" i="6"/>
  <c r="G81" i="6"/>
  <c r="F81" i="6"/>
  <c r="E81" i="6"/>
  <c r="G80" i="6"/>
  <c r="F80" i="6"/>
  <c r="E80" i="6"/>
  <c r="G79" i="6"/>
  <c r="F79" i="6"/>
  <c r="E79" i="6"/>
  <c r="G78" i="6"/>
  <c r="F78" i="6"/>
  <c r="E78" i="6"/>
  <c r="G77" i="6"/>
  <c r="F77" i="6"/>
  <c r="E77" i="6"/>
  <c r="G76" i="6"/>
  <c r="F76" i="6"/>
  <c r="E76" i="6"/>
  <c r="G75" i="6"/>
  <c r="F75" i="6"/>
  <c r="E75" i="6"/>
  <c r="G74" i="6"/>
  <c r="F74" i="6"/>
  <c r="E74" i="6"/>
  <c r="D241" i="6"/>
  <c r="D240" i="6"/>
  <c r="D239" i="6"/>
  <c r="D238" i="6"/>
  <c r="D237" i="6"/>
  <c r="D236" i="6"/>
  <c r="D235" i="6"/>
  <c r="D234" i="6"/>
  <c r="D233" i="6"/>
  <c r="D232" i="6"/>
  <c r="D231" i="6"/>
  <c r="D230" i="6"/>
  <c r="D229" i="6"/>
  <c r="D228" i="6"/>
  <c r="D227" i="6"/>
  <c r="D226" i="6"/>
  <c r="D225" i="6"/>
  <c r="D224" i="6"/>
  <c r="D223" i="6"/>
  <c r="D222" i="6"/>
  <c r="D221" i="6"/>
  <c r="D220" i="6"/>
  <c r="D219" i="6"/>
  <c r="D218" i="6"/>
  <c r="D217" i="6"/>
  <c r="D216" i="6"/>
  <c r="D215" i="6"/>
  <c r="D214" i="6"/>
  <c r="D213" i="6"/>
  <c r="D212" i="6"/>
  <c r="D211" i="6"/>
  <c r="D210" i="6"/>
  <c r="D209" i="6"/>
  <c r="D208" i="6"/>
  <c r="D207" i="6"/>
  <c r="D206" i="6"/>
  <c r="D205" i="6"/>
  <c r="D204" i="6"/>
  <c r="D203" i="6"/>
  <c r="D202" i="6"/>
  <c r="D201" i="6"/>
  <c r="D200" i="6"/>
  <c r="D199" i="6"/>
  <c r="D198" i="6"/>
  <c r="D197" i="6"/>
  <c r="D196" i="6"/>
  <c r="D195" i="6"/>
  <c r="D194" i="6"/>
  <c r="D193" i="6"/>
  <c r="D192" i="6"/>
  <c r="D191" i="6"/>
  <c r="D190" i="6"/>
  <c r="D189" i="6"/>
  <c r="D188" i="6"/>
  <c r="D187" i="6"/>
  <c r="D186" i="6"/>
  <c r="D185" i="6"/>
  <c r="D184" i="6"/>
  <c r="D183" i="6"/>
  <c r="D182" i="6"/>
  <c r="D181" i="6"/>
  <c r="D180" i="6"/>
  <c r="D179" i="6"/>
  <c r="D178" i="6"/>
  <c r="D177" i="6"/>
  <c r="D176" i="6"/>
  <c r="D175" i="6"/>
  <c r="D174" i="6"/>
  <c r="D173" i="6"/>
  <c r="D172" i="6"/>
  <c r="D171" i="6"/>
  <c r="D170" i="6"/>
  <c r="D169" i="6"/>
  <c r="D168" i="6"/>
  <c r="D167" i="6"/>
  <c r="D166" i="6"/>
  <c r="D165" i="6"/>
  <c r="D164" i="6"/>
  <c r="D163" i="6"/>
  <c r="D162" i="6"/>
  <c r="D161" i="6"/>
  <c r="D160" i="6"/>
  <c r="D159" i="6"/>
  <c r="D158" i="6"/>
  <c r="D157" i="6"/>
  <c r="D156" i="6"/>
  <c r="D155" i="6"/>
  <c r="D154" i="6"/>
  <c r="D153" i="6"/>
  <c r="D152" i="6"/>
  <c r="D151" i="6"/>
  <c r="D150" i="6"/>
  <c r="D149" i="6"/>
  <c r="D148" i="6"/>
  <c r="D147" i="6"/>
  <c r="D146" i="6"/>
  <c r="D145" i="6"/>
  <c r="D144" i="6"/>
  <c r="D143" i="6"/>
  <c r="D142" i="6"/>
  <c r="D141" i="6"/>
  <c r="D140" i="6"/>
  <c r="D139" i="6"/>
  <c r="D138" i="6"/>
  <c r="D137" i="6"/>
  <c r="D136" i="6"/>
  <c r="D135" i="6"/>
  <c r="D134" i="6"/>
  <c r="D133" i="6"/>
  <c r="D132" i="6"/>
  <c r="D131" i="6"/>
  <c r="D130" i="6"/>
  <c r="D129" i="6"/>
  <c r="D128" i="6"/>
  <c r="D127" i="6"/>
  <c r="D126" i="6"/>
  <c r="D125" i="6"/>
  <c r="D124" i="6"/>
  <c r="D123" i="6"/>
  <c r="D122" i="6"/>
  <c r="D121" i="6"/>
  <c r="D120" i="6"/>
  <c r="D119" i="6"/>
  <c r="D118" i="6"/>
  <c r="D117" i="6"/>
  <c r="D116" i="6"/>
  <c r="D115" i="6"/>
  <c r="D114" i="6"/>
  <c r="D113" i="6"/>
  <c r="D112" i="6"/>
  <c r="D111" i="6"/>
  <c r="D110" i="6"/>
  <c r="D109" i="6"/>
  <c r="D108" i="6"/>
  <c r="D107" i="6"/>
  <c r="D106" i="6"/>
  <c r="D105" i="6"/>
  <c r="D104" i="6"/>
  <c r="D103" i="6"/>
  <c r="D102" i="6"/>
  <c r="D101" i="6"/>
  <c r="D100" i="6"/>
  <c r="D99" i="6"/>
  <c r="D98" i="6"/>
  <c r="D97" i="6"/>
  <c r="D96" i="6"/>
  <c r="D95" i="6"/>
  <c r="D94" i="6"/>
  <c r="D93" i="6"/>
  <c r="D92" i="6"/>
  <c r="D91" i="6"/>
  <c r="D90" i="6"/>
  <c r="D89" i="6"/>
  <c r="D88" i="6"/>
  <c r="D87" i="6"/>
  <c r="D86" i="6"/>
  <c r="D85" i="6"/>
  <c r="D84" i="6"/>
  <c r="D83" i="6"/>
  <c r="D82" i="6"/>
  <c r="D81" i="6"/>
  <c r="D80" i="6"/>
  <c r="D79" i="6"/>
  <c r="D78" i="6"/>
  <c r="D77" i="6"/>
  <c r="D76" i="6"/>
  <c r="D75" i="6"/>
  <c r="D74" i="6"/>
  <c r="C241" i="6"/>
  <c r="C240" i="6"/>
  <c r="C239" i="6"/>
  <c r="C238" i="6"/>
  <c r="C237" i="6"/>
  <c r="C236" i="6"/>
  <c r="C235" i="6"/>
  <c r="C234" i="6"/>
  <c r="C233" i="6"/>
  <c r="C232" i="6"/>
  <c r="C231" i="6"/>
  <c r="C230" i="6"/>
  <c r="C229" i="6"/>
  <c r="C228" i="6"/>
  <c r="C227" i="6"/>
  <c r="C226" i="6"/>
  <c r="C225" i="6"/>
  <c r="C224" i="6"/>
  <c r="C223" i="6"/>
  <c r="C222" i="6"/>
  <c r="C221" i="6"/>
  <c r="C220" i="6"/>
  <c r="C219" i="6"/>
  <c r="C218" i="6"/>
  <c r="C217" i="6"/>
  <c r="C216" i="6"/>
  <c r="C215" i="6"/>
  <c r="C214" i="6"/>
  <c r="C213" i="6"/>
  <c r="C212" i="6"/>
  <c r="C211" i="6"/>
  <c r="C210" i="6"/>
  <c r="C209" i="6"/>
  <c r="C208" i="6"/>
  <c r="C207" i="6"/>
  <c r="C206" i="6"/>
  <c r="C205" i="6"/>
  <c r="C204" i="6"/>
  <c r="C203" i="6"/>
  <c r="C202" i="6"/>
  <c r="C201" i="6"/>
  <c r="C200" i="6"/>
  <c r="C199" i="6"/>
  <c r="C198" i="6"/>
  <c r="C197" i="6"/>
  <c r="C196" i="6"/>
  <c r="C195" i="6"/>
  <c r="C194" i="6"/>
  <c r="C193" i="6"/>
  <c r="C192" i="6"/>
  <c r="C191" i="6"/>
  <c r="C190" i="6"/>
  <c r="C189" i="6"/>
  <c r="C188" i="6"/>
  <c r="C187" i="6"/>
  <c r="C186" i="6"/>
  <c r="C185" i="6"/>
  <c r="C184" i="6"/>
  <c r="C183" i="6"/>
  <c r="C182" i="6"/>
  <c r="C181" i="6"/>
  <c r="C180" i="6"/>
  <c r="C179" i="6"/>
  <c r="C178" i="6"/>
  <c r="C177" i="6"/>
  <c r="C176" i="6"/>
  <c r="C175" i="6"/>
  <c r="C174" i="6"/>
  <c r="C173" i="6"/>
  <c r="C172" i="6"/>
  <c r="C171" i="6"/>
  <c r="C170" i="6"/>
  <c r="C169" i="6"/>
  <c r="C168" i="6"/>
  <c r="C167" i="6"/>
  <c r="C166" i="6"/>
  <c r="C165" i="6"/>
  <c r="C164" i="6"/>
  <c r="C163" i="6"/>
  <c r="C162" i="6"/>
  <c r="C161" i="6"/>
  <c r="C160" i="6"/>
  <c r="C159" i="6"/>
  <c r="C158" i="6"/>
  <c r="C157" i="6"/>
  <c r="C156" i="6"/>
  <c r="C155" i="6"/>
  <c r="C154" i="6"/>
  <c r="C153" i="6"/>
  <c r="C152" i="6"/>
  <c r="C151" i="6"/>
  <c r="C150" i="6"/>
  <c r="C149" i="6"/>
  <c r="C148" i="6"/>
  <c r="C147" i="6"/>
  <c r="C146" i="6"/>
  <c r="C145" i="6"/>
  <c r="C144" i="6"/>
  <c r="C143" i="6"/>
  <c r="C142" i="6"/>
  <c r="C141" i="6"/>
  <c r="C140" i="6"/>
  <c r="C139" i="6"/>
  <c r="C138" i="6"/>
  <c r="C137" i="6"/>
  <c r="C136" i="6"/>
  <c r="C135" i="6"/>
  <c r="C134" i="6"/>
  <c r="C133" i="6"/>
  <c r="C132" i="6"/>
  <c r="C131" i="6"/>
  <c r="C130" i="6"/>
  <c r="C129" i="6"/>
  <c r="C128" i="6"/>
  <c r="C127" i="6"/>
  <c r="C126" i="6"/>
  <c r="C125" i="6"/>
  <c r="C124" i="6"/>
  <c r="C123" i="6"/>
  <c r="C122" i="6"/>
  <c r="C121" i="6"/>
  <c r="C120" i="6"/>
  <c r="C119" i="6"/>
  <c r="C118" i="6"/>
  <c r="C117" i="6"/>
  <c r="C116" i="6"/>
  <c r="C115" i="6"/>
  <c r="C114" i="6"/>
  <c r="C113" i="6"/>
  <c r="C112" i="6"/>
  <c r="C111" i="6"/>
  <c r="C110" i="6"/>
  <c r="C109" i="6"/>
  <c r="C108" i="6"/>
  <c r="C107" i="6"/>
  <c r="C106" i="6"/>
  <c r="C105" i="6"/>
  <c r="C104" i="6"/>
  <c r="C103" i="6"/>
  <c r="C102" i="6"/>
  <c r="C101" i="6"/>
  <c r="C100" i="6"/>
  <c r="C99" i="6"/>
  <c r="C98" i="6"/>
  <c r="C97" i="6"/>
  <c r="C96" i="6"/>
  <c r="C95" i="6"/>
  <c r="C94" i="6"/>
  <c r="C93" i="6"/>
  <c r="C92" i="6"/>
  <c r="C91" i="6"/>
  <c r="C90" i="6"/>
  <c r="C89" i="6"/>
  <c r="C88" i="6"/>
  <c r="C87" i="6"/>
  <c r="C86" i="6"/>
  <c r="C85" i="6"/>
  <c r="C84" i="6"/>
  <c r="C83" i="6"/>
  <c r="C82" i="6"/>
  <c r="C81" i="6"/>
  <c r="C80" i="6"/>
  <c r="C79" i="6"/>
  <c r="C78" i="6"/>
  <c r="C77" i="6"/>
  <c r="C76" i="6"/>
  <c r="C75" i="6"/>
  <c r="C74" i="6"/>
  <c r="B33" i="4"/>
  <c r="B31" i="4"/>
  <c r="B30" i="4"/>
  <c r="B29" i="4"/>
  <c r="B21" i="4"/>
  <c r="B14" i="4"/>
  <c r="G28" i="1"/>
  <c r="F28" i="1"/>
  <c r="G27" i="1"/>
  <c r="F27" i="1"/>
  <c r="G26" i="1"/>
  <c r="F26" i="1"/>
  <c r="G25" i="1"/>
  <c r="F25" i="1"/>
  <c r="F24" i="1"/>
  <c r="J24" i="1"/>
  <c r="I24" i="1"/>
  <c r="H24" i="1"/>
  <c r="G24" i="1"/>
  <c r="G23" i="1"/>
  <c r="F23" i="1"/>
  <c r="H22" i="1"/>
  <c r="F22" i="1"/>
  <c r="F21" i="1"/>
  <c r="E21" i="1" s="1"/>
  <c r="J20" i="1"/>
  <c r="F3" i="1"/>
  <c r="F4" i="11" s="1"/>
  <c r="F4" i="1"/>
  <c r="F5" i="1"/>
  <c r="F6" i="1"/>
  <c r="E6" i="1" s="1"/>
  <c r="F7" i="1"/>
  <c r="F8" i="1"/>
  <c r="F9" i="1"/>
  <c r="F10" i="1"/>
  <c r="F12" i="1"/>
  <c r="E12" i="1" s="1"/>
  <c r="F13" i="1"/>
  <c r="F14" i="1"/>
  <c r="F15" i="1"/>
  <c r="F16" i="1"/>
  <c r="F17" i="1"/>
  <c r="F18" i="1"/>
  <c r="G3" i="1"/>
  <c r="G4" i="1"/>
  <c r="G5" i="1"/>
  <c r="H7" i="1"/>
  <c r="G9" i="1"/>
  <c r="H9" i="1"/>
  <c r="G10" i="1"/>
  <c r="G11" i="1"/>
  <c r="G14" i="1"/>
  <c r="H14" i="1"/>
  <c r="G15" i="1"/>
  <c r="G16" i="1"/>
  <c r="H16" i="1"/>
  <c r="G17" i="1"/>
  <c r="H17" i="1"/>
  <c r="G18" i="1"/>
  <c r="F19" i="1"/>
  <c r="G19" i="1"/>
  <c r="H19" i="1"/>
  <c r="G20" i="1"/>
  <c r="H20" i="1"/>
  <c r="I20" i="1"/>
  <c r="A4" i="1"/>
  <c r="A5" i="1" s="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V3" i="11" l="1"/>
  <c r="O3" i="11"/>
  <c r="U3" i="11"/>
  <c r="H8" i="11"/>
  <c r="Y5" i="11"/>
  <c r="U5" i="11"/>
  <c r="Q5" i="11"/>
  <c r="E5" i="11"/>
  <c r="Z4" i="11"/>
  <c r="V4" i="11"/>
  <c r="R4" i="11"/>
  <c r="N4" i="11"/>
  <c r="J4" i="11"/>
  <c r="E139" i="1"/>
  <c r="S3" i="11"/>
  <c r="L3" i="11"/>
  <c r="M3" i="11"/>
  <c r="E3" i="11"/>
  <c r="J3" i="11"/>
  <c r="G3" i="11"/>
  <c r="K8" i="11"/>
  <c r="H11" i="11"/>
  <c r="B11" i="11"/>
  <c r="X5" i="11"/>
  <c r="T5" i="11"/>
  <c r="P5" i="11"/>
  <c r="L5" i="11"/>
  <c r="H5" i="11"/>
  <c r="D5" i="11"/>
  <c r="Y4" i="11"/>
  <c r="U4" i="11"/>
  <c r="Q4" i="11"/>
  <c r="M4" i="11"/>
  <c r="I4" i="11"/>
  <c r="E4" i="11"/>
  <c r="B3" i="11"/>
  <c r="W3" i="11"/>
  <c r="B5" i="11"/>
  <c r="I5" i="11"/>
  <c r="D3" i="11"/>
  <c r="I3" i="11"/>
  <c r="Y3" i="11"/>
  <c r="Q3" i="11"/>
  <c r="P3" i="11"/>
  <c r="K3" i="11"/>
  <c r="C11" i="11"/>
  <c r="AA5" i="11"/>
  <c r="W5" i="11"/>
  <c r="S5" i="11"/>
  <c r="O5" i="11"/>
  <c r="K5" i="11"/>
  <c r="G5" i="11"/>
  <c r="C5" i="11"/>
  <c r="X4" i="11"/>
  <c r="T4" i="11"/>
  <c r="P4" i="11"/>
  <c r="L4" i="11"/>
  <c r="H4" i="11"/>
  <c r="D4" i="11"/>
  <c r="F3" i="11"/>
  <c r="AA3" i="11"/>
  <c r="C3" i="11"/>
  <c r="H3" i="11"/>
  <c r="N3" i="11"/>
  <c r="T3" i="11"/>
  <c r="Z3" i="11"/>
  <c r="X3" i="11"/>
  <c r="D8" i="11"/>
  <c r="B4" i="11"/>
  <c r="Z5" i="11"/>
  <c r="V5" i="11"/>
  <c r="R5" i="11"/>
  <c r="N5" i="11"/>
  <c r="J5" i="11"/>
  <c r="AA4" i="11"/>
  <c r="W4" i="11"/>
  <c r="S4" i="11"/>
  <c r="O4" i="11"/>
  <c r="K4" i="11"/>
  <c r="G4" i="11"/>
  <c r="C4" i="11"/>
  <c r="E37" i="1"/>
  <c r="E74" i="1"/>
  <c r="E135" i="1"/>
  <c r="E138" i="1"/>
  <c r="E83" i="1"/>
  <c r="E18" i="1"/>
  <c r="E40" i="1"/>
  <c r="E48" i="1"/>
  <c r="E7" i="1"/>
  <c r="E144" i="1"/>
  <c r="E159" i="1"/>
  <c r="E23" i="1"/>
  <c r="E36" i="1"/>
  <c r="E79" i="1"/>
  <c r="E100" i="1"/>
  <c r="E16" i="1"/>
  <c r="E3" i="1"/>
  <c r="E22" i="1"/>
  <c r="E27" i="1"/>
  <c r="E35" i="1"/>
  <c r="E39" i="1"/>
  <c r="E57" i="1"/>
  <c r="E53" i="1"/>
  <c r="E64" i="1"/>
  <c r="E84" i="1"/>
  <c r="E88" i="1"/>
  <c r="E92" i="1"/>
  <c r="E97" i="1"/>
  <c r="E99" i="1"/>
  <c r="E108" i="1"/>
  <c r="E124" i="1"/>
  <c r="E127" i="1"/>
  <c r="E137" i="1"/>
  <c r="E152" i="1"/>
  <c r="E160" i="1"/>
  <c r="E168" i="1"/>
  <c r="E179" i="1"/>
  <c r="E182" i="1"/>
  <c r="E188" i="1"/>
  <c r="E189" i="1"/>
  <c r="E195" i="1"/>
  <c r="E193" i="1"/>
  <c r="E151" i="1"/>
  <c r="E10" i="1"/>
  <c r="E33" i="1"/>
  <c r="E42" i="1"/>
  <c r="E59" i="1"/>
  <c r="E63" i="1"/>
  <c r="E87" i="1"/>
  <c r="E94" i="1"/>
  <c r="E107" i="1"/>
  <c r="E117" i="1"/>
  <c r="E121" i="1"/>
  <c r="E125" i="1"/>
  <c r="E129" i="1"/>
  <c r="E136" i="1"/>
  <c r="E154" i="1"/>
  <c r="E158" i="1"/>
  <c r="E167" i="1"/>
  <c r="E171" i="1"/>
  <c r="E177" i="1"/>
  <c r="E65" i="1"/>
  <c r="E15" i="1"/>
  <c r="E26" i="1"/>
  <c r="E43" i="1"/>
  <c r="E51" i="1"/>
  <c r="E112" i="1"/>
  <c r="E123" i="1"/>
  <c r="E162" i="1"/>
  <c r="E173" i="1"/>
  <c r="E194" i="1"/>
  <c r="E103" i="1"/>
  <c r="E19" i="1"/>
  <c r="E25" i="1"/>
  <c r="E29" i="1"/>
  <c r="E66" i="1"/>
  <c r="E45" i="1"/>
  <c r="E41" i="1"/>
  <c r="E55" i="1"/>
  <c r="E62" i="1"/>
  <c r="E67" i="1"/>
  <c r="E75" i="1"/>
  <c r="E78" i="1"/>
  <c r="E115" i="1"/>
  <c r="E118" i="1"/>
  <c r="E126" i="1"/>
  <c r="E146" i="1"/>
  <c r="E147" i="1"/>
  <c r="E17" i="1"/>
  <c r="E174" i="1"/>
  <c r="E175" i="1"/>
  <c r="E180" i="1"/>
  <c r="E186" i="1"/>
  <c r="E191" i="1"/>
  <c r="E5" i="1"/>
  <c r="E28" i="1"/>
  <c r="E11" i="1"/>
  <c r="E47" i="1"/>
  <c r="E58" i="1"/>
  <c r="E72" i="1"/>
  <c r="E89" i="1"/>
  <c r="E110" i="1"/>
  <c r="E113" i="1"/>
  <c r="E116" i="1"/>
  <c r="E128" i="1"/>
  <c r="E142" i="1"/>
  <c r="E13" i="1"/>
  <c r="E190" i="1"/>
  <c r="E14" i="1"/>
  <c r="E34" i="1"/>
  <c r="E38" i="1"/>
  <c r="E46" i="1"/>
  <c r="E50" i="1"/>
  <c r="E56" i="1"/>
  <c r="E82" i="1"/>
  <c r="E91" i="1"/>
  <c r="E95" i="1"/>
  <c r="E98" i="1"/>
  <c r="E102" i="1"/>
  <c r="E104" i="1"/>
  <c r="E106" i="1"/>
  <c r="E111" i="1"/>
  <c r="E119" i="1"/>
  <c r="E122" i="1"/>
  <c r="E130" i="1"/>
  <c r="E133" i="1"/>
  <c r="E134" i="1"/>
  <c r="E143" i="1"/>
  <c r="E150" i="1"/>
  <c r="E155" i="1"/>
  <c r="E156" i="1"/>
  <c r="E163" i="1"/>
  <c r="E165" i="1"/>
  <c r="E183" i="1"/>
  <c r="E187" i="1"/>
  <c r="E4" i="1"/>
  <c r="E32" i="1"/>
  <c r="E81" i="1"/>
  <c r="E85" i="1"/>
  <c r="E93" i="1"/>
  <c r="E132" i="1"/>
  <c r="E149" i="1"/>
  <c r="E153" i="1"/>
  <c r="E164" i="1"/>
  <c r="E61" i="1"/>
  <c r="E20" i="1"/>
  <c r="E9" i="1"/>
  <c r="E31" i="1"/>
  <c r="E60" i="1"/>
  <c r="E49" i="1"/>
  <c r="E69" i="1"/>
  <c r="E76" i="1"/>
  <c r="E90" i="1"/>
  <c r="E161" i="1"/>
  <c r="E169" i="1"/>
  <c r="E170" i="1"/>
  <c r="E178" i="1"/>
  <c r="E145" i="1"/>
  <c r="E8" i="1"/>
  <c r="E24" i="1"/>
  <c r="E44" i="1"/>
  <c r="E52" i="1"/>
  <c r="E77" i="1"/>
  <c r="E80" i="1"/>
  <c r="E101" i="1"/>
  <c r="E109" i="1"/>
  <c r="E120" i="1"/>
  <c r="E141" i="1"/>
  <c r="E157" i="1"/>
  <c r="E176" i="1"/>
  <c r="E184" i="1"/>
  <c r="E185" i="1"/>
  <c r="E192" i="1"/>
  <c r="P11" i="11"/>
  <c r="N8" i="11"/>
  <c r="U8" i="11"/>
  <c r="M11" i="11"/>
  <c r="R3" i="11"/>
  <c r="C8" i="11"/>
  <c r="R8" i="11"/>
  <c r="I8" i="11"/>
  <c r="M8" i="11"/>
  <c r="E8" i="11"/>
  <c r="T11" i="11"/>
  <c r="L11" i="11"/>
  <c r="G11" i="11"/>
  <c r="Z11" i="11"/>
  <c r="O11" i="11"/>
  <c r="Q11" i="11"/>
  <c r="J8" i="11"/>
  <c r="Q8" i="11"/>
  <c r="W8" i="11"/>
  <c r="Y8" i="11"/>
  <c r="G8" i="11"/>
  <c r="F8" i="11"/>
  <c r="R11" i="11"/>
  <c r="W11" i="11"/>
  <c r="K11" i="11"/>
  <c r="J11" i="11"/>
  <c r="B8" i="11"/>
  <c r="T8" i="11"/>
  <c r="P8" i="11"/>
  <c r="S8" i="11"/>
  <c r="Z8" i="11"/>
  <c r="U11" i="11"/>
  <c r="X11" i="11"/>
  <c r="N11" i="11"/>
  <c r="D11" i="11"/>
  <c r="AA11" i="11"/>
  <c r="V8" i="11"/>
  <c r="AA8" i="11"/>
  <c r="L8" i="11"/>
  <c r="X8" i="11"/>
  <c r="O8" i="11"/>
  <c r="V11" i="11"/>
  <c r="Y11" i="11"/>
  <c r="F11" i="11"/>
  <c r="E11" i="11"/>
  <c r="S11" i="11"/>
  <c r="B3" i="6" l="1" a="1"/>
  <c r="B3" i="6" s="1"/>
  <c r="B3" i="16" a="1"/>
  <c r="B3" i="16" s="1"/>
  <c r="C7" i="6" l="1"/>
  <c r="C11" i="6"/>
  <c r="C15" i="6"/>
  <c r="C19" i="6"/>
  <c r="C23" i="6"/>
  <c r="C27" i="6"/>
  <c r="C31" i="6"/>
  <c r="C35" i="6"/>
  <c r="C39" i="6"/>
  <c r="C9" i="6"/>
  <c r="C13" i="6"/>
  <c r="C17" i="6"/>
  <c r="C21" i="6"/>
  <c r="C25" i="6"/>
  <c r="C37" i="6"/>
  <c r="C6" i="6"/>
  <c r="C14" i="6"/>
  <c r="C18" i="6"/>
  <c r="C22" i="6"/>
  <c r="C26" i="6"/>
  <c r="C30" i="6"/>
  <c r="C34" i="6"/>
  <c r="C38" i="6"/>
  <c r="C4" i="6"/>
  <c r="C8" i="6"/>
  <c r="C12" i="6"/>
  <c r="C16" i="6"/>
  <c r="C20" i="6"/>
  <c r="C24" i="6"/>
  <c r="C28" i="6"/>
  <c r="C32" i="6"/>
  <c r="C36" i="6"/>
  <c r="C40" i="6"/>
  <c r="C5" i="6"/>
  <c r="C29" i="6"/>
  <c r="C33" i="6"/>
  <c r="C41" i="6"/>
  <c r="C10" i="6"/>
  <c r="C3" i="6"/>
  <c r="F73" i="6"/>
  <c r="E72" i="6"/>
  <c r="G70" i="6"/>
  <c r="F69" i="6"/>
  <c r="E68" i="6"/>
  <c r="D70" i="6"/>
  <c r="C72" i="6"/>
  <c r="C68" i="6"/>
  <c r="G72" i="6"/>
  <c r="E70" i="6"/>
  <c r="D72" i="6"/>
  <c r="C70" i="6"/>
  <c r="F72" i="6"/>
  <c r="E71" i="6"/>
  <c r="F68" i="6"/>
  <c r="D71" i="6"/>
  <c r="C69" i="6"/>
  <c r="E73" i="6"/>
  <c r="G71" i="6"/>
  <c r="F70" i="6"/>
  <c r="E69" i="6"/>
  <c r="D73" i="6"/>
  <c r="D69" i="6"/>
  <c r="C71" i="6"/>
  <c r="F71" i="6"/>
  <c r="G68" i="6"/>
  <c r="D68" i="6"/>
  <c r="G73" i="6"/>
  <c r="G69" i="6"/>
  <c r="C73" i="6"/>
  <c r="G66" i="6"/>
  <c r="F65" i="6"/>
  <c r="E64" i="6"/>
  <c r="D65" i="6"/>
  <c r="C64" i="6"/>
  <c r="C63" i="6"/>
  <c r="E66" i="6"/>
  <c r="F63" i="6"/>
  <c r="D67" i="6"/>
  <c r="E67" i="6"/>
  <c r="E63" i="6"/>
  <c r="D66" i="6"/>
  <c r="C65" i="6"/>
  <c r="G67" i="6"/>
  <c r="F66" i="6"/>
  <c r="E65" i="6"/>
  <c r="G63" i="6"/>
  <c r="D64" i="6"/>
  <c r="C67" i="6"/>
  <c r="F67" i="6"/>
  <c r="G64" i="6"/>
  <c r="D63" i="6"/>
  <c r="C66" i="6"/>
  <c r="G65" i="6"/>
  <c r="F64" i="6"/>
  <c r="G62" i="6"/>
  <c r="D62" i="6"/>
  <c r="C62" i="6"/>
  <c r="F62" i="6"/>
  <c r="E62" i="6"/>
  <c r="F61" i="6"/>
  <c r="E60" i="6"/>
  <c r="D61" i="6"/>
  <c r="C60" i="6"/>
  <c r="E61" i="6"/>
  <c r="G59" i="6"/>
  <c r="D60" i="6"/>
  <c r="C59" i="6"/>
  <c r="G60" i="6"/>
  <c r="F59" i="6"/>
  <c r="D59" i="6"/>
  <c r="G61" i="6"/>
  <c r="F60" i="6"/>
  <c r="E59" i="6"/>
  <c r="C61" i="6"/>
  <c r="G58" i="6"/>
  <c r="F57" i="6"/>
  <c r="F58" i="6"/>
  <c r="E57" i="6"/>
  <c r="D58" i="6"/>
  <c r="E58" i="6"/>
  <c r="D57" i="6"/>
  <c r="C58" i="6"/>
  <c r="G57" i="6"/>
  <c r="C57" i="6"/>
  <c r="E56" i="6"/>
  <c r="G55" i="6"/>
  <c r="F54" i="6"/>
  <c r="E53" i="6"/>
  <c r="G51" i="6"/>
  <c r="F50" i="6"/>
  <c r="D55" i="6"/>
  <c r="D51" i="6"/>
  <c r="C55" i="6"/>
  <c r="C51" i="6"/>
  <c r="F53" i="6"/>
  <c r="D52" i="6"/>
  <c r="C56" i="6"/>
  <c r="G56" i="6"/>
  <c r="F55" i="6"/>
  <c r="E54" i="6"/>
  <c r="G52" i="6"/>
  <c r="F51" i="6"/>
  <c r="E50" i="6"/>
  <c r="D54" i="6"/>
  <c r="D50" i="6"/>
  <c r="C54" i="6"/>
  <c r="C50" i="6"/>
  <c r="E55" i="6"/>
  <c r="G53" i="6"/>
  <c r="F52" i="6"/>
  <c r="E51" i="6"/>
  <c r="D53" i="6"/>
  <c r="C53" i="6"/>
  <c r="G54" i="6"/>
  <c r="E52" i="6"/>
  <c r="G50" i="6"/>
  <c r="D56" i="6"/>
  <c r="C52" i="6"/>
  <c r="F56" i="6"/>
  <c r="F49" i="6"/>
  <c r="G49" i="6"/>
  <c r="E49" i="6"/>
  <c r="C49" i="6"/>
  <c r="D49" i="6"/>
  <c r="F48" i="6"/>
  <c r="E48" i="6"/>
  <c r="C48" i="6"/>
  <c r="G48" i="6"/>
  <c r="D48" i="6"/>
  <c r="E47" i="6"/>
  <c r="G47" i="6"/>
  <c r="C47" i="6"/>
  <c r="F47" i="6"/>
  <c r="D47" i="6"/>
  <c r="G46" i="6"/>
  <c r="D46" i="6"/>
  <c r="C46" i="6"/>
  <c r="F46" i="6"/>
  <c r="E46" i="6"/>
  <c r="E45" i="6"/>
  <c r="D45" i="6"/>
  <c r="G45" i="6"/>
  <c r="C45" i="6"/>
  <c r="F45" i="6"/>
  <c r="G44" i="6"/>
  <c r="D44" i="6"/>
  <c r="C44" i="6"/>
  <c r="F44" i="6"/>
  <c r="E44" i="6"/>
  <c r="E43" i="6"/>
  <c r="F43" i="6"/>
  <c r="G43" i="6"/>
  <c r="C43" i="6"/>
  <c r="D43" i="6"/>
  <c r="G42" i="6"/>
  <c r="F42" i="6"/>
  <c r="E42" i="6"/>
  <c r="D42" i="6"/>
  <c r="C42" i="6"/>
  <c r="D41" i="6"/>
  <c r="G41" i="6"/>
  <c r="F41" i="6"/>
  <c r="E41" i="6"/>
  <c r="G40" i="6"/>
  <c r="D40" i="6"/>
  <c r="E40" i="6"/>
  <c r="F40" i="6"/>
  <c r="E39" i="6"/>
  <c r="G39" i="6"/>
  <c r="F39" i="6"/>
  <c r="D39" i="6"/>
  <c r="G38" i="6"/>
  <c r="F38" i="6"/>
  <c r="E38" i="6"/>
  <c r="D38" i="6"/>
  <c r="E37" i="6"/>
  <c r="D37" i="6"/>
  <c r="G37" i="6"/>
  <c r="F37" i="6"/>
  <c r="G36" i="6"/>
  <c r="D36" i="6"/>
  <c r="F36" i="6"/>
  <c r="E36" i="6"/>
  <c r="F35" i="6"/>
  <c r="D35" i="6"/>
  <c r="E35" i="6"/>
  <c r="G35" i="6"/>
  <c r="G34" i="6"/>
  <c r="F34" i="6"/>
  <c r="E34" i="6"/>
  <c r="D34" i="6"/>
  <c r="D33" i="6"/>
  <c r="F33" i="6"/>
  <c r="E33" i="6"/>
  <c r="G33" i="6"/>
  <c r="G32" i="6"/>
  <c r="D32" i="6"/>
  <c r="F32" i="6"/>
  <c r="E32" i="6"/>
  <c r="E31" i="6"/>
  <c r="G31" i="6"/>
  <c r="F31" i="6"/>
  <c r="D31" i="6"/>
  <c r="G30" i="6"/>
  <c r="D30" i="6"/>
  <c r="F30" i="6"/>
  <c r="E30" i="6"/>
  <c r="E29" i="6"/>
  <c r="D29" i="6"/>
  <c r="G29" i="6"/>
  <c r="F29" i="6"/>
  <c r="D21" i="6"/>
  <c r="G23" i="6"/>
  <c r="E4" i="6"/>
  <c r="E11" i="6"/>
  <c r="G8" i="6"/>
  <c r="D14" i="6"/>
  <c r="F9" i="6"/>
  <c r="F23" i="6"/>
  <c r="G11" i="6"/>
  <c r="G27" i="6"/>
  <c r="E18" i="6"/>
  <c r="E26" i="6"/>
  <c r="E6" i="6"/>
  <c r="E12" i="6"/>
  <c r="F13" i="6"/>
  <c r="F27" i="6"/>
  <c r="E13" i="6"/>
  <c r="G13" i="6"/>
  <c r="G25" i="6"/>
  <c r="D9" i="6"/>
  <c r="D15" i="6"/>
  <c r="G26" i="6"/>
  <c r="G4" i="6"/>
  <c r="G16" i="6"/>
  <c r="D16" i="6"/>
  <c r="G17" i="6"/>
  <c r="F21" i="6"/>
  <c r="E10" i="6"/>
  <c r="E14" i="6"/>
  <c r="F22" i="6"/>
  <c r="G9" i="6"/>
  <c r="G20" i="6"/>
  <c r="F10" i="6"/>
  <c r="E15" i="6"/>
  <c r="D18" i="6"/>
  <c r="D25" i="6"/>
  <c r="D27" i="6"/>
  <c r="G6" i="6"/>
  <c r="F16" i="6"/>
  <c r="E25" i="6"/>
  <c r="F24" i="6"/>
  <c r="F6" i="6"/>
  <c r="G12" i="6"/>
  <c r="F11" i="6"/>
  <c r="D17" i="6"/>
  <c r="D20" i="6"/>
  <c r="G21" i="6"/>
  <c r="F25" i="6"/>
  <c r="D10" i="6"/>
  <c r="F5" i="6"/>
  <c r="E7" i="6"/>
  <c r="E23" i="6"/>
  <c r="G10" i="6"/>
  <c r="E5" i="6"/>
  <c r="G7" i="6"/>
  <c r="D12" i="6"/>
  <c r="F17" i="6"/>
  <c r="E20" i="6"/>
  <c r="E19" i="6"/>
  <c r="D26" i="6"/>
  <c r="G22" i="6"/>
  <c r="D4" i="6"/>
  <c r="E16" i="6"/>
  <c r="G18" i="6"/>
  <c r="F20" i="6"/>
  <c r="E24" i="6"/>
  <c r="E28" i="6"/>
  <c r="G5" i="6"/>
  <c r="D13" i="6"/>
  <c r="F15" i="6"/>
  <c r="F18" i="6"/>
  <c r="G24" i="6"/>
  <c r="F28" i="6"/>
  <c r="F12" i="6"/>
  <c r="E27" i="6"/>
  <c r="G14" i="6"/>
  <c r="D19" i="6"/>
  <c r="D8" i="6"/>
  <c r="G28" i="6"/>
  <c r="D11" i="6"/>
  <c r="G15" i="6"/>
  <c r="E21" i="6"/>
  <c r="E22" i="6"/>
  <c r="D28" i="6"/>
  <c r="F4" i="6"/>
  <c r="D7" i="6"/>
  <c r="G19" i="6"/>
  <c r="D22" i="6"/>
  <c r="D24" i="6"/>
  <c r="D5" i="6"/>
  <c r="F8" i="6"/>
  <c r="E8" i="6"/>
  <c r="F14" i="6"/>
  <c r="E17" i="6"/>
  <c r="F19" i="6"/>
  <c r="D23" i="6"/>
  <c r="F26" i="6"/>
  <c r="F7" i="6"/>
  <c r="D6" i="6"/>
  <c r="E9" i="6"/>
  <c r="F3" i="6" l="1"/>
  <c r="D3" i="6"/>
  <c r="G3" i="6"/>
  <c r="E3" i="6"/>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<sst xmlns="http://schemas.openxmlformats.org/spreadsheetml/2006/main" count="1031" uniqueCount="416">
  <si>
    <t>Welcome to the Agroecology Research Collaboration's 'Research Needs' spreadsheet!</t>
  </si>
  <si>
    <t>What is this document?</t>
  </si>
  <si>
    <t>As a collective of organisations working within the food, farming and land-use sector, we rely on rigorously conducted research to advance agroecology in the UK and to support our policy work with governmental and public bodies. However, our organisations often don't have capacity to undertake all our research needs ourselves. We are also aware that there is a growing effort within research institutions to shift the norms around what gets researched, and how, and who sets research agendas. We therefore recognise the interdependence that exists between our organisations and research institutions to strengthen the agroecology movement. 
In light of this, we have created a ‘Research Needs’ document to highlight the topics that we require research evidence on. This document will evolve as our research needs expand and shift.
Please note that while care has been taken to develop this list, it is not exhaustive and may not capture the full diversity of perspectives across the ARC community.</t>
  </si>
  <si>
    <t>How is it organised and how do I use it?</t>
  </si>
  <si>
    <t>Who is it for?</t>
  </si>
  <si>
    <t>This resource is for all researchers, including student researchers, working in various organisations and at various career levels. Many of the research needs are large projects that could span many years, though these can be broken down into smaller questions in the case of a shorter-term project; please get in touch if you'd like advice on this.</t>
  </si>
  <si>
    <t>Research Topic</t>
  </si>
  <si>
    <t>Ecosystem stewardship</t>
  </si>
  <si>
    <t>Social and community welfare</t>
  </si>
  <si>
    <t>Economics</t>
  </si>
  <si>
    <t>Systems change</t>
  </si>
  <si>
    <t>Research contexts</t>
  </si>
  <si>
    <t>ID</t>
  </si>
  <si>
    <t>Research Question</t>
  </si>
  <si>
    <t>Topics</t>
  </si>
  <si>
    <t>Contexts</t>
  </si>
  <si>
    <t>Comments</t>
  </si>
  <si>
    <t>References</t>
  </si>
  <si>
    <t>[non-public-facing copy: hide this sheet for the public version]</t>
  </si>
  <si>
    <t>FOR REVIEW (OLD RESEARCH TOPIC)</t>
  </si>
  <si>
    <t>FOR REVIEW (comment)</t>
  </si>
  <si>
    <t>Topic 1</t>
  </si>
  <si>
    <t>Topic 2</t>
  </si>
  <si>
    <t>Topic 3</t>
  </si>
  <si>
    <t>Topic 4</t>
  </si>
  <si>
    <t>Topic 5</t>
  </si>
  <si>
    <t>Topic 6</t>
  </si>
  <si>
    <t>Topic 7</t>
  </si>
  <si>
    <t>Proposed by</t>
  </si>
  <si>
    <t>Contact details</t>
  </si>
  <si>
    <t>How can ecological/sustainable farmers ensure that their produce is accessible to all?</t>
  </si>
  <si>
    <t xml:space="preserve">How can ecological/sustainable farmers ensure that their produce is accessible to all? How are ecological and sustainable farmers engaging with issues of Food Jusitce? What practices can be shared and implemented? </t>
  </si>
  <si>
    <t>split into 3</t>
  </si>
  <si>
    <t>CSA</t>
  </si>
  <si>
    <t>csanetworkfunding@gmail.com</t>
  </si>
  <si>
    <t>How are ecological and sustainable farmers engaging with issues of Food Justice?</t>
  </si>
  <si>
    <t>How commercially viable are small/medium production systems?</t>
  </si>
  <si>
    <t xml:space="preserve">Research that demonstrates how commercially viable small/medium production systems are. The ELC produced a report in 2011 looking at the viability of SME's in the food, farming and forestry sector - this research now needs updating. </t>
  </si>
  <si>
    <t>reframed as RQ</t>
  </si>
  <si>
    <t>E.g., could do an updated version of the 2011 ELC report 'Small is Successful'</t>
  </si>
  <si>
    <t>2011 ELC report 'Small is Successful'</t>
  </si>
  <si>
    <t>ELC</t>
  </si>
  <si>
    <t xml:space="preserve">
oli@ecologicalland.coop</t>
  </si>
  <si>
    <t>How can farms collaborate in ways that are mutually supportive, including to maximise revenue streams?</t>
  </si>
  <si>
    <t>How can farms collaborate in ways that are mutually supportive? For exmaple, how can they coordiante food production for engagment with public procurement systems? Or, in the CSA model, is there a way for farms to collaborate on what produce is grown?</t>
  </si>
  <si>
    <t>Reduced and added to comments</t>
  </si>
  <si>
    <t xml:space="preserve"> E.g., coordinating food production for public procurement systems or CSA model collaborations.</t>
  </si>
  <si>
    <t>CSA, LWA</t>
  </si>
  <si>
    <t>How much public funding is allocated to research and development (R&amp;D) in organic and agroecological practices compared to other agricultural approaches?</t>
  </si>
  <si>
    <t>Statistics and analysis on how much public funding goes towards R&amp;D for organic/agroecological practices.</t>
  </si>
  <si>
    <t>How do different True Cost Accounting (TCA) valuation methods compare in their ability to capture the environmental and social externalities of agriculture?</t>
  </si>
  <si>
    <t>Critical analysis of the True Cost Accounting (TCA) valuation methods</t>
  </si>
  <si>
    <t>In what ways is True Cost Accounting research influencing agricultural and food policy, and what are the implications for sustainability debates?</t>
  </si>
  <si>
    <t>Policy relevance of true cost accounting research and implications for sustainability debates</t>
  </si>
  <si>
    <t>What are the social impacts and benefits of agroecological farming systems, and how are these linked to current policy agendas?</t>
  </si>
  <si>
    <t>Research documenting and analysing the social impacts and benefits of agroecology, including relevance to 'green recovery' policies.</t>
  </si>
  <si>
    <t>reframed as RQ, updated to remove green recovery as mostly a covid-19 term</t>
  </si>
  <si>
    <t>LWA</t>
  </si>
  <si>
    <t>campaigns and policy</t>
  </si>
  <si>
    <t>How does peri-urban agriculture contribute to social value, particularly in relation to diet, physical health, and mental wellbeing?</t>
  </si>
  <si>
    <t>Understanding and analysing the social value of peri-urban agriculture, including impacts on diet, physical and mental health from volunteering.</t>
  </si>
  <si>
    <t>What different models of land tenure exist globally and/or in specific region? How do they vary across urban, peri-urban, and rural contexts?</t>
  </si>
  <si>
    <t>What different models of land tenure exist? How do they vary across urban, peri-urban, and rural contexts? Role of policy in access barriers.</t>
  </si>
  <si>
    <t>split into 2</t>
  </si>
  <si>
    <t>What barriers exist to accessing land under different tenure models? What policies exacerbate or mitigate barriers to equitable land access?</t>
  </si>
  <si>
    <t>How do perceptions of farming shape the uptake of agroecological practices among new and prospective farmers?</t>
  </si>
  <si>
    <t>Understanding perceptions of farming and uptake of agroecological practices; what attracts people to farming careers and informs policy/programmes for new entrants.</t>
  </si>
  <si>
    <t>split into 2 and reframed as RQ</t>
  </si>
  <si>
    <t>What factors attract people to farming careers, and how can these insights inform policies and programmes for new entrants?</t>
  </si>
  <si>
    <t>What are the benefits of supporting young people in land-based careers?</t>
  </si>
  <si>
    <t>Demonstrating benefits of supporting young people in land-based careers</t>
  </si>
  <si>
    <t>How do training, support systems, and farm-based opportunities influence recruitment, retention, and career progression for new entrants in agroecological farming?</t>
  </si>
  <si>
    <t>What does a just transition mean/look like for conventional farmers?</t>
  </si>
  <si>
    <t>Scotland</t>
  </si>
  <si>
    <t>What are the social, economic, and environmental benefits of decentralised food and farming supply chains, and how can these be measured?</t>
  </si>
  <si>
    <t>Data and analysis investigating the social, economic, and environmental benefits of decentralised supply chains.</t>
  </si>
  <si>
    <t>Tony Little</t>
  </si>
  <si>
    <t>What is the potential for public procurement to support agroecological and sustainable farming within current political, social, and ecological contexts?</t>
  </si>
  <si>
    <t>Understanding the potential for public procurement within current political, social, and ecological contexts (Brexit, COVID-19, climate change).</t>
  </si>
  <si>
    <r>
      <rPr>
        <i/>
        <sz val="11"/>
        <color theme="1"/>
        <rFont val="Aptos Narrow"/>
        <family val="2"/>
        <scheme val="minor"/>
      </rPr>
      <t>E.g.</t>
    </r>
    <r>
      <rPr>
        <sz val="11"/>
        <color theme="1"/>
        <rFont val="Aptos Narrow"/>
        <family val="2"/>
        <scheme val="minor"/>
      </rPr>
      <t>, climate change, or any pressing changes (past examples include Brexit, COVID-19 pandemic etc)</t>
    </r>
  </si>
  <si>
    <t>Wales</t>
  </si>
  <si>
    <t>How do agroecological practitioners perceive new farming technologies?</t>
  </si>
  <si>
    <t>Understanding how agroecological practitioners view technology</t>
  </si>
  <si>
    <t>How do existing regulatory frameworks shape the development and adoption of appropriate technologies for agroecology?</t>
  </si>
  <si>
    <t>Analysis of regulatory frameworks for appropriate technology development.</t>
  </si>
  <si>
    <t>In what ways can agroecology deliver public goods?</t>
  </si>
  <si>
    <t>How agroecology can meet the 'public goods' remit (e.g., Ecological Land Management Scheme).</t>
  </si>
  <si>
    <t>Could look at how this aligns with e.g., ELMs schemes</t>
  </si>
  <si>
    <t>How have agricultural subsidies been designed and implemented in small nations, and what lessons are relevant for the Welsh context?</t>
  </si>
  <si>
    <t>Examples of how agricultural subsidies have been developed and enacted in different countries, focusing on small nations relevant to Welsh context.</t>
  </si>
  <si>
    <t>Holly T</t>
  </si>
  <si>
    <t>What do current patterns of land ownership in Wales reveal, and how can these data inform political dialogue and policy on land access?</t>
  </si>
  <si>
    <t>Data and statistics on current land ownership for political dialogues around land access in Wales.</t>
  </si>
  <si>
    <t>How do current policies and programs affect the horticultural sector? What examples are there from elsewhere that could be implemented here to support horticultural development?</t>
  </si>
  <si>
    <t>What legal powers does Wales have as a devolved nation? How can these support farmers if standards are reduced in trade deals?</t>
  </si>
  <si>
    <t>For sites that have recently converted, or are transitioning, to agroecological practices, how do different metrics compare (e.g., inputs, outputs, economics, biodiversity)?</t>
  </si>
  <si>
    <t>Comparison modelling on sites that used conventional/industrial agricultural practices and are now using/transitioning to agroecologcal practices. Gathering data on various aspects - inputs/outputs/biodiversity etc.</t>
  </si>
  <si>
    <t>What are the current economic condition of ecological/sustainable farmers, growers, and foresters? How do these perform against UK agricultural standards?</t>
  </si>
  <si>
    <t>Data on the current conditions and dynamics of ecological/sustainable farmers, growers and foresters:
- acreage (how much land is managed through agroecological practices in the UK?) 
- productivity 
- economic turnover 
- income per hectare
- labour etc.
- buisness system (e.g. box scheme, wholesale etc.) 
How do these perform against UK agricultural standards?</t>
  </si>
  <si>
    <t xml:space="preserve">This could include acreage, productivity, economic turnover, income per hectare, labour, and business system. </t>
  </si>
  <si>
    <t>ELC, CSA, OGA, LWA</t>
  </si>
  <si>
    <t>oli@ecologicalland.coop 
csanetworkfunding@gmail.com</t>
  </si>
  <si>
    <t>What are the social, economic, and environmental benefits of new models of land access for small farming and forestry enterprises, e.g., Ecological Land Cooperative?</t>
  </si>
  <si>
    <t>For new models of land access, e.g. Ecological Land Cooperative, there is a need to have up to date documentation on the social, economic and environmental beneftis of small farming and forestry enterprises. This is then used in acquiring sites and dealing with local council and planning authorities.</t>
  </si>
  <si>
    <t>How do different cultivation practices affect carbon sequestration and emissions?</t>
  </si>
  <si>
    <t>Comparative data and modelling on how different cultivation practices affect carbon sequestration and minimise emissions.</t>
  </si>
  <si>
    <t>How much seed is imported, from where, and what are the labour and environmental conditions of seed production enterprises?</t>
  </si>
  <si>
    <t>Statistics and data needed on: 
- how much seed is imported? 
- where are seeds importeded from? 
- what are the labour conditions of seed production enterprises? 
- what are the environmental practices of seed production enterprises?</t>
  </si>
  <si>
    <t>made concise</t>
  </si>
  <si>
    <t>What case examples exist where large farms have divided land into smaller agroecological farms, and what models or agreements have worked?</t>
  </si>
  <si>
    <t>Case examples where large farms have put over land (or divided it up) into smaller agroecological farms. Particularly interested in cases that have been longer in duration. Seeing what models/agreements have worked and what the benefits are (social, economic, enviro).</t>
  </si>
  <si>
    <t>How could woodlands fit into a region to create a mosaic/diverse landscape, and what would the social, ecological, and economic impacts be?</t>
  </si>
  <si>
    <t>Taking a 'region' (e.g. bioregion, watershed, county council area) and modelling how woodlands could fit into the area to create a mosaic/diverse landscape? From this, understanding what the social, ecological and economic impacts/ benefits would be.</t>
  </si>
  <si>
    <t>Region could be a bioregion, watershed, county council area etc</t>
  </si>
  <si>
    <t>Woodland (Oli R and Olly C)</t>
  </si>
  <si>
    <t>How effective is current organic certification, and what restrictions or barriers exist?</t>
  </si>
  <si>
    <t>Better analysis and understanding of current organic certification and if it is fit for purpose. Is the way we currently certify things the best way? What are the restrictions to certification? Why are some people choosing not to certify or not go for organic conversion?</t>
  </si>
  <si>
    <t>OGA</t>
  </si>
  <si>
    <t>What is the nutritional density of food produced through agroecological practices compared with conventionally produced food?</t>
  </si>
  <si>
    <t>Documenting and understanding the nuritional density of food produced through agroecological practices (comparative monitoring with conventionally/industrially produced food).</t>
  </si>
  <si>
    <t>How productive are no-till systems? How does productivity correlate with e.g., soil health, biodiversity, carbon sequestration?</t>
  </si>
  <si>
    <t>Creating data sets that can monitor the productivity and efficiency of no-till systems, that also take into consideration soil health, biodiversity, carbon sequestration etc.</t>
  </si>
  <si>
    <t>What soil ecology shifts occur when land transitions from industrial to agroecological management across diverse landscapes, looking at both uplands and lowlands?</t>
  </si>
  <si>
    <t>Data that captures ecological shift from industrial land management to agroecological land management. More overview of diverse landscapes - studying both the uplands and lowlands. Stats gathered on monitoring soil changes over time, capturing data on carbon, organic matter, worms, microlife etc.</t>
  </si>
  <si>
    <t>reframed as RQ, split into 2</t>
  </si>
  <si>
    <t>carbon, organic matter, worms, microlife etc</t>
  </si>
  <si>
    <t>Deep mulch systems: Exploring management practices for mulching. How mulching can benefit soil without overfertilising it.</t>
  </si>
  <si>
    <t>How can covered cropping be developed so that it's carbon footprint is reduced? e.g. developing passive heating systems etc.</t>
  </si>
  <si>
    <t>Covered cropping: Covered cropping will be a necessity in increasing horticultural production in the UK, however, this needs to be done in line with net-zero targets. How can covered cropping be developped so that it's carbon footprint is reduced? e.g. developing passive heating systems etc.</t>
  </si>
  <si>
    <t>reduced</t>
  </si>
  <si>
    <t xml:space="preserve"> Covered cropping will be a necessity in increasing horticultural production in the UK, however, this needs to be done in line with net-zero targets. </t>
  </si>
  <si>
    <t>How can horticultural seed breeding programs develop varieties adapted to future climate variability?</t>
  </si>
  <si>
    <t>Seed varities, breeding and climate change: Breeding varities that are suitable for climatically inconsistent conditions.</t>
  </si>
  <si>
    <t>How can intercropping systems be optimised to enhance pest management in horticulture?</t>
  </si>
  <si>
    <t xml:space="preserve">Integrated Pest Management and Intercropping: </t>
  </si>
  <si>
    <t>Campaigns &amp; policy - jyoti.fernandes@landworkersalliance.org.uk</t>
  </si>
  <si>
    <t>What integrated pest management practices can reduce reliance on chemical inputs in horticultural production?</t>
  </si>
  <si>
    <t>Whare are the benefits and disbenefits of different leys and green manures? For e.g., soil fertility, pest management, economics, social value?</t>
  </si>
  <si>
    <t xml:space="preserve">Leys and green manures: </t>
  </si>
  <si>
    <t>How can we effectively produce organic sugar beet? What can we do to optimise this process?</t>
  </si>
  <si>
    <t xml:space="preserve">Organic Sugar Beet Production: </t>
  </si>
  <si>
    <t>What are the current alternatives to copper fungicides for managing potato blight in organic systems?</t>
  </si>
  <si>
    <t>Copper use for potato blight: Emergency authorisation has been granted in previous years to use copper fungicide in organic systems. This is an area of contention among growers and farmers. Is there research into other methods/practices of blight management?</t>
  </si>
  <si>
    <t xml:space="preserve">Emergency authorisation has been granted in previous years to use copper fungicide in organic systems. This is an area of contention among growers and farmers. </t>
  </si>
  <si>
    <t>If alternatives to copper fungicides exist, how can this be embedded into organic standards, certification and practice?</t>
  </si>
  <si>
    <t xml:space="preserve">Alternatives to tillage and alternative weed control systems: </t>
  </si>
  <si>
    <t>How can pure beef production systems transition to beef-dairy production systems with beef from surplus calves? What are the potential benefits and disbenefits?</t>
  </si>
  <si>
    <t xml:space="preserve">Transitioning pure beef production to low-input dairy production with default beef from calves: </t>
  </si>
  <si>
    <t xml:space="preserve">Using waste food for rearing non-ruminants: </t>
  </si>
  <si>
    <t>How effective is lucerne as a protein source for livestock? What are the benefits and disbenefits?</t>
  </si>
  <si>
    <t xml:space="preserve">Lucerne as a protein alternative: </t>
  </si>
  <si>
    <t>Which arable and pulse crop varieties are best suited to agroecological arable systems?</t>
  </si>
  <si>
    <t xml:space="preserve">Breeding arable and pulses: </t>
  </si>
  <si>
    <t>How can breeding programs develop varieties suitable for agroecological practices?</t>
  </si>
  <si>
    <t>How can legume cropping systems be optimised for various outcomes (economic, soil health, crop productivity &amp; health, societal nutrition etc)?</t>
  </si>
  <si>
    <t xml:space="preserve">Optimising legume management: </t>
  </si>
  <si>
    <t>How can intercropping systems be optimised to enhance pest management in arable farming?</t>
  </si>
  <si>
    <t xml:space="preserve">Intengrated Pest Management and Intercropping: </t>
  </si>
  <si>
    <t>reframed as RQ; split into 2</t>
  </si>
  <si>
    <t>What integrated pest management practices can reduce reliance on chemical inputs in arable farming?</t>
  </si>
  <si>
    <t>Where has agroforestry been successful in the UK and similar EU climates, and what factors contributed to its success or failure?</t>
  </si>
  <si>
    <t>Agroforestry: Agroforestry case studies - where it has/n’t worked and why (maybe also from a larger EU context, but with similar climates to UK) 
Questions around where has it also started producing timber (not just concerned with fruit or shelter)</t>
  </si>
  <si>
    <t>LWA, CSA, OGA, ELC</t>
  </si>
  <si>
    <t>What are the best practices for silvopastoral agroforestry systems? What are environmental benefits and disbenefits?</t>
  </si>
  <si>
    <t xml:space="preserve">Silvopastural agroforestry: </t>
  </si>
  <si>
    <t>Oli R and Olly C</t>
  </si>
  <si>
    <t>What are the best practices for silvoarable agroforestry systems? What are environmental benefits and disbenefits?</t>
  </si>
  <si>
    <t xml:space="preserve">Silvoarable agroforestry: </t>
  </si>
  <si>
    <t>How can soil carbon be accurately measured in complex agroecological systems?</t>
  </si>
  <si>
    <t>Carbon measuring in soil: Developing a carbon counter that is suitable for small/medium producers and the complexity of agroecological farming systems.</t>
  </si>
  <si>
    <t>What methods can small- and medium-scale producers use to monitor and manage soil carbon?</t>
  </si>
  <si>
    <t>How can agroforestry systems affect nutrient use efficiency, reduce leaching and enhance soil fertility?</t>
  </si>
  <si>
    <t xml:space="preserve">Increasing nutrient use efficiency, reducing nutrient leaching, improving soil: </t>
  </si>
  <si>
    <t>What alternatives exist to plastics (e.g., mypex, silage tarps) in organic production systems? How do these alternatives impact carbon emissions?</t>
  </si>
  <si>
    <t>Alternatives to use of plastics in organic production systems: Organic systems use plastics (e.g. mypex, silage tarps) for vaious purposes. What are the alternatives to using plastics in these systems so as to lower carbon emissions?</t>
  </si>
  <si>
    <t>How can we most effectively recycle nutrients from various organic wastes?</t>
  </si>
  <si>
    <t xml:space="preserve">Recycling nutrients from various organic wastes: </t>
  </si>
  <si>
    <t>What are the best composting methods and compost management practices to optimise food waste recycling?</t>
  </si>
  <si>
    <t xml:space="preserve">Composting methods and managment to recycle food waste: </t>
  </si>
  <si>
    <t>How does biodiversity differ between managed and unmanaged woodlands in the UK? Which woodland management practices most effectively enhance biodiversity?</t>
  </si>
  <si>
    <t>Studies that capture data on biodiversity improvements between managed and unmanaged woodland. Enabling an understanding of what management practices that are beneficial to biodiversity.</t>
  </si>
  <si>
    <t>Woodland</t>
  </si>
  <si>
    <t>There is a current lack of data on planning and policy in relation to forestry/woodland enterprises and forestry residential buildings. 
It would be useful to have a record of successful planning planning applications for forestry workers dwellings that can help in answering questions such as: what is the smallest acreage to have received planning permission? What has/ has not worked in order to get planning permission? What can be learned from this?</t>
  </si>
  <si>
    <t>What are the different potential economic opportunities from UK woodlands, e.g., timber, coppice products, charcoal, and fence posts? What are the benefits and disbenefits if these industries are developed?</t>
  </si>
  <si>
    <t>Research and data gathering on potential business from UK forests/woodlands e.g. fence posts, coppice garden products, timber products, charcoal etc.</t>
  </si>
  <si>
    <t>How does carbon sequestration vary between different woodland types in the UK? What factors explain the disparities in carbon storage across woodland types?</t>
  </si>
  <si>
    <t>Carbon sequestration in relation to different woodland types. There appears to be huge disparities/differences between different woodland types. We are not currently aware of a good study that explains it well. </t>
  </si>
  <si>
    <t>There appears to be huge disparities/differences between different woodland types. We are not currently aware of a good study that explains it well. </t>
  </si>
  <si>
    <t>What is the current capacity of UK tree nurseries in terms of current production and potential domestic output? What are we importing?</t>
  </si>
  <si>
    <t>Feasibility study about tree nursery production. What is the current UK production from nurseries? What is the current amount of imported trees? How many trees could the UK be growing? What are the organic production methods?</t>
  </si>
  <si>
    <t>What organic production methods are used in UK tree nurseries, and how feasible is scaling up these methods if we scale up domestic production?</t>
  </si>
  <si>
    <t xml:space="preserve">Where are unmanaged/undermanaged woodlands in the UK? What is their state, why are they considered unviable for a woodland enterprise? </t>
  </si>
  <si>
    <t>Data needed on mapping the state of woodlands in the UK. 
Statistics currently in circulation seem to indicate that half of UK woodland is unmanaged/undermanaged because it’s financially unviable. We need further data on this (e.g. where are these woodlands? Why are they considered unviable for a woodland enterprise? etc.).</t>
  </si>
  <si>
    <t>Statistics currently in circulation seem to indicate that half of UK woodland is unmanaged/undermanaged because it’s financially unviable. We need further data on this (e.g. where are these woodlands? Why are they considered unviable for a woodland enterprise? etc.).</t>
  </si>
  <si>
    <t>How can we create a sustainable textile industry, either regionally or at wider scale?</t>
  </si>
  <si>
    <t>Textiles and fabrics - creating sustainable textiles industry. Linking this to land-use and agroecology. See work currently happenign at Fibreshed - https://fibershed.org/affiliate/southeast-england-fibreshed/</t>
  </si>
  <si>
    <t>See work currently happenign at Fibreshed - https://fibershed.org</t>
  </si>
  <si>
    <t>What would the implications on land-use and agroecology be if we created a sustainable textile industry in the UK? How can this be balanced?</t>
  </si>
  <si>
    <t>What are the gaps in forest garden research, particularly in understanding mature systems and how phases shift over time?</t>
  </si>
  <si>
    <t>n/a</t>
  </si>
  <si>
    <t>PA has done 250 sites baseline survey participatory trial on polycultures, to be publsihed in Autumn</t>
  </si>
  <si>
    <t>PA</t>
  </si>
  <si>
    <t>How can we make urban areas more resilient to food system shocks?</t>
  </si>
  <si>
    <t>agroecological urbanism network</t>
  </si>
  <si>
    <t>How can we make urban areas more productive?</t>
  </si>
  <si>
    <t>How can permaculture principles be brought into larger scale farming?</t>
  </si>
  <si>
    <t>What are the landscape effects of regenerative and agroecological practices?</t>
  </si>
  <si>
    <t>How can more integrated farming systems be developed, particularly at smaller scales?</t>
  </si>
  <si>
    <t>How can cycles of resources and energy be closed on farms? How is this currently being done, how could it be done, where are the gaps, and how could it be improved?</t>
  </si>
  <si>
    <t>How can farms rely more effectively on local resources for production?</t>
  </si>
  <si>
    <t>What are the emerging environmental, political, and socio-economic trajectories, and how can organizations prepare for and adapt to these scenarios?</t>
  </si>
  <si>
    <t>e.g. horizon scanning</t>
  </si>
  <si>
    <t>How does/can agroecology contribute to people’s physical health in the UK?</t>
  </si>
  <si>
    <t>What are the benefits of agroecology for mental health, particularly with robust empirical data in a UK context?</t>
  </si>
  <si>
    <t>How is agroecology incorporated into farming education? Does this affect farmer practice?</t>
  </si>
  <si>
    <t>What brings people into agroecology education (e.g., apprenticeships)?</t>
  </si>
  <si>
    <t>What are the outcomes of apprenticeships in agroecology? Do people remain in agroecology industry?</t>
  </si>
  <si>
    <t>What are the primary socio-economic and environmental factors leading to the closure of agroecological market gardens? Particular focus on Scotland</t>
  </si>
  <si>
    <t>How do challenges such as labour availability, access to capital, and land tenure influence the viability of small-scale agroecological farms?</t>
  </si>
  <si>
    <t>What is the spatial distribution of agroecological market gardens in England/Scotland/Wales/UK, and how has this changed over the past decade?</t>
  </si>
  <si>
    <t>How much food is currently produced per unit area on agroecological market gardens in region/England/Wales/Scotland/UK, and what is its economic value?</t>
  </si>
  <si>
    <t>What ecosystem services (e.g., pollination, carbon sequestration, soil health) are currently provided by agroecological market gardens in region/England/Wales/Scotland/UK?</t>
  </si>
  <si>
    <t>What value do communities place upon local food growing businesses?</t>
  </si>
  <si>
    <t>Where are local food growing businesses located, and where are they in relation to other nodes of food distribution? Does this work well?</t>
  </si>
  <si>
    <t>How can the agroecology movement utilise all the data we already have available? Can it be collated, kept up to date, and utilised to support the movement?</t>
  </si>
  <si>
    <t>Inspiration from big retailers</t>
  </si>
  <si>
    <t>How can we establish our shared values as a society, and how can these be used to support a just transition in agriculture (and wider)?</t>
  </si>
  <si>
    <t>Despite progress in agroecology there has been a limited shift in the UK overall, how can we stake a step back and readdress and rebalance systematically?</t>
  </si>
  <si>
    <t>How do we better understand markets and flows on the frontline of food systems (what people want, what trends exist)?</t>
  </si>
  <si>
    <t>How can growers gain insight into, and foster collaboration with, other parts of the food system?</t>
  </si>
  <si>
    <t>How can contentious inputs (beyond copper) be identified, assessed, and alternatives developed?</t>
  </si>
  <si>
    <t>https://www.organicseurope.bio/news/new-project-kicks-off-to-reduce-and-replace-contentious-inputs-in-organic/</t>
  </si>
  <si>
    <t>How can potato varieties be developed that are resistant to blight (to reduce reliance on copper)?</t>
  </si>
  <si>
    <t>How can preferences for uniform produce (shape/colour/size/texture) be culturally shifted? Is this supermarket and/or consumer driven?</t>
  </si>
  <si>
    <t>What are the key points in the food system where interventions could be most effective to support an agroecological transition?</t>
  </si>
  <si>
    <t>What research methods can best capture the sociological side of agroecology (anthroecology)? Do frameworks exist? Are they fit for purpose?</t>
  </si>
  <si>
    <t>Where is the food system unjust, and how can we move towards greater justice?</t>
  </si>
  <si>
    <t>How do people perceive supermarket bosses receiving large sums of money? Can this leverage point be utilised to develop a different narrative and effect systems change?</t>
  </si>
  <si>
    <t>How do we encourage people to cook more from raw ingredients, and engage with food and flavour?</t>
  </si>
  <si>
    <t>How can we encourage citizens  to connect more with local growers?</t>
  </si>
  <si>
    <t>What drives consumers to engage with alternative retail routes, e.g., farmers markets, veg boxes?</t>
  </si>
  <si>
    <t>When conducting cost-benefit analyses, how can we account not just for costs but also the cost of losing something (e.g., as in the Dasgupta Review)?</t>
  </si>
  <si>
    <t>What structural and policy barriers (e.g., housing costs, land ownership patterns, wage levels) affect the valuation of food within current food systems, and how might systemic changes address these challenges?</t>
  </si>
  <si>
    <t>Where do communities place value in food?</t>
  </si>
  <si>
    <t>How can value be built and communicated so that deprived communities engage with agroecology, rather than assuming financial support alone will shift purchasing habits?</t>
  </si>
  <si>
    <t>How is farm succession currently working (or failing) in the UK, and what alternative models exist? How does this affect small-holder agroecology and CSAs?</t>
  </si>
  <si>
    <t>What lessons around farm ownership and succession can be drawn from share farming and contract farming models (e.g., in conventional dairy) for agroecological contexts?</t>
  </si>
  <si>
    <t>Could look at this in many different farming contexts, e.g., pasture or horticulture</t>
  </si>
  <si>
    <t>CSA/P4L</t>
  </si>
  <si>
    <t>What alternative land access arrangements (could include community owned farms, share farming, contract farming, anything beyond traditional ownership and tenancy) can support viable agroecological businesses, and how do they impact business resilience?</t>
  </si>
  <si>
    <t>What are the measurable health impacts of being a CSA member/participating in community farming?</t>
  </si>
  <si>
    <t>some self-reported already, but would be good to get concrete data</t>
  </si>
  <si>
    <t>How can farm succession models be adapted to support new entrants in our current economic climate?</t>
  </si>
  <si>
    <t>How can agroecological enterprises respond to exteme shocks?</t>
  </si>
  <si>
    <t>Could look at e.g., extreme weather events, cost of living, disruption in other countries, war etc</t>
  </si>
  <si>
    <t>In relation to diversification, which specific diversification practices can contribute to farm economic resilience?</t>
  </si>
  <si>
    <t>In what ways do agroecological systems influence dietary behaviours (e.g., increased vegetable consumption, cooking habits)?</t>
  </si>
  <si>
    <t>How do different farming models affect cultural practices, knowledge exchange, and local identity?</t>
  </si>
  <si>
    <t>What wider lifestyle changes are associated with involvement in agroecological systems, and how can these be measured?</t>
  </si>
  <si>
    <t>What low-input, economically viable alternatives to soy exist for poultry and pig feed, and how can these be scaled to reduce dependence on soy?</t>
  </si>
  <si>
    <t>How can the productivity of small-scale farms be measured and demonstrated in ways that are robust and credible?</t>
  </si>
  <si>
    <t>How can evidence on the productivity and wider benefits of small-scale farming be communicated to shape public understanding and challenge dominant narratives?</t>
  </si>
  <si>
    <t>What kinds of evidence (e.g., yield data, economic viability, community wellbeing, environmental benefits) are most persuasive for different audiences (public, policymakers, funders, media)?</t>
  </si>
  <si>
    <t>How do public perceptions of small-scale farming change when presented with comparative data against conventional farming?</t>
  </si>
  <si>
    <t>What role can storytelling, lived experience, and case studies play alongside quantitative evidence in building credibility and influence?</t>
  </si>
  <si>
    <t>How effective have post-Brexit agricultural subsidy schemes been in achieving their intended goals, and what policy changes could improve their impact and equity?</t>
  </si>
  <si>
    <t>How financially viable are agroecological farms without public subsidies, and what factors influence profitability?</t>
  </si>
  <si>
    <t>Soil association report looked at this, but was not a full account of all types of agroecological farms. Need more robust data here.</t>
  </si>
  <si>
    <t>P4L</t>
  </si>
  <si>
    <t>What indicators from farm business surveys or tools (e.g., AHDB Farm Bench) predict the most profitable agroecological farms?</t>
  </si>
  <si>
    <t>What are the key levers that allow agroecological farms to improve profitability?</t>
  </si>
  <si>
    <t>How does agroecology make farmers/public/retailers/politicians feel?</t>
  </si>
  <si>
    <t>Synthesis work: what do we know about agroecology? What don't we know? How do perceptions of research availability from practitioners differ from what research/data is actually available?</t>
  </si>
  <si>
    <t>How effective are certifications surrounding agroecology? E.g., demeter (biodynamic), regenerative organic certification, PFLA, fiartrade, LEAF marque, etc</t>
  </si>
  <si>
    <t>What differences are there between organic, regernative agriculture, agroecology practices and outcomes?</t>
  </si>
  <si>
    <t>What is the leather quality like from pasture fed beef, and how does it compare to more conventional methods? What are the related economic prospects?</t>
  </si>
  <si>
    <t>How can carbon accounting be made to be more holistic for regneratively farmed livestock?</t>
  </si>
  <si>
    <t>E.g., including riparian care, outwintering cattle</t>
  </si>
  <si>
    <t>What are the greenhouse gas emissions associated with outwintering cattle?</t>
  </si>
  <si>
    <t>What are the ecological, economic, and community-level benefits of having a concentration of small-scale producers in a given area?</t>
  </si>
  <si>
    <t>What is the benefits of crofting systems in Scotland, particularly in relation to food production and biodiversity?</t>
  </si>
  <si>
    <t>How can we carry out no-till and/or min-till in Scotland?</t>
  </si>
  <si>
    <t>What are the benefits and disbenefits of min/no-till in Scotland?</t>
  </si>
  <si>
    <t>What are the impacts of carbon offsetting schemes on small-scale agriculture and rural communities in Scotland, particularly regarding greenwashing risks, and how can these challenges be overcome?</t>
  </si>
  <si>
    <t>How can variety development for crops, especially organic varieties, strengthen agroecological production systems in Scotland?</t>
  </si>
  <si>
    <t>How impactful are solidarity box schemes in improving food access and building resilient local food systems?</t>
  </si>
  <si>
    <t>Particularly in rural contexts and in different devolved nations e.g., Scotland</t>
  </si>
  <si>
    <t>What are the different economic models for solidarity box schemes and case studies of how well they work for producers?</t>
  </si>
  <si>
    <t>Many members are really interested in these schemes; but how do they practically work?</t>
  </si>
  <si>
    <t xml:space="preserve">In Scotland, what is produced, where does it go, and how does it contribute to the food system? </t>
  </si>
  <si>
    <t>Lots of land tied up with non-human-food (e.g., for whiskey)</t>
  </si>
  <si>
    <t>How do agroecological practices compare to conventional farms in terms of productivity, environmental outcomes, and socio-economic viability?</t>
  </si>
  <si>
    <t>How do current planning frameworks support or obstruct the development of small-scale agroecological settlements?</t>
  </si>
  <si>
    <t>What lessons can be drawn from successful and failed planning applications for low-impact housing?</t>
  </si>
  <si>
    <t>Case studies</t>
  </si>
  <si>
    <t>What policy reforms could enable housing that is explicitly tied to sustainable land use?</t>
  </si>
  <si>
    <t>How do cooperative housing, community land trusts, and the ELC model compare in terms of affordability, accessibility, and long-term security for landworkers?</t>
  </si>
  <si>
    <t>In what ways can housing provision be effectively integrated with productive land stewardship?</t>
  </si>
  <si>
    <t>To what extent can affordable rural housing contribute to addressing agricultural labour shortages and wider community regeneration?</t>
  </si>
  <si>
    <t>What alternative financial mechanisms (e.g. community shares, cooperative lending, blended finance, green bonds) are most viable for supporting agroecological housing projects?</t>
  </si>
  <si>
    <t>What barriers exist within mainstream finance that restrict access for agroecological housing projects?</t>
  </si>
  <si>
    <t>How resilient are cooperative farm enterprises in terms of repayment capacity and long-term financial sustainability?</t>
  </si>
  <si>
    <t>What are the benefits and disbenefits of ELC-style settlements (could include e.g., ecosystem services, reduced carbon, improved biodiversity, stronger rural economics)? How do these outcomes compare with the conventional model of rural housing and industrial agriculture?</t>
  </si>
  <si>
    <t>How can evidence of ELC-style settlements most effectively be used to advocate for subsidies, grants, or planning reform?</t>
  </si>
  <si>
    <t>What tensions arise between collective governance structures and individual security in coopeartive housing models?</t>
  </si>
  <si>
    <t>What replicable governance models could strengthen equity and inform policy and practice in future ELC projects?</t>
  </si>
  <si>
    <t>Where do the greatest barriers to scaling agroecological housing cooperatives lie (e.g., national frameworks, local authority processes, financial regulation)?</t>
  </si>
  <si>
    <t>Ecology &amp; biodiversity</t>
  </si>
  <si>
    <t>Soil health</t>
  </si>
  <si>
    <t>Water resources</t>
  </si>
  <si>
    <t>Animal welfare</t>
  </si>
  <si>
    <t>Food sovereignty &amp; justice</t>
  </si>
  <si>
    <t>Land justice</t>
  </si>
  <si>
    <t>Culture, heritage &amp; traditional knowledge</t>
  </si>
  <si>
    <t>Land access &amp; new entrants</t>
  </si>
  <si>
    <t>Economic status, jobs &amp; livelihoods</t>
  </si>
  <si>
    <t>Economic models &amp; financing</t>
  </si>
  <si>
    <t>Policy &amp; governance</t>
  </si>
  <si>
    <t>Communication, advocacy &amp; political engagement</t>
  </si>
  <si>
    <t>Certification &amp; standards</t>
  </si>
  <si>
    <t>Scale up opportunities &amp; barriers</t>
  </si>
  <si>
    <t>Systemic change</t>
  </si>
  <si>
    <t>Arable</t>
  </si>
  <si>
    <t>Pastoral</t>
  </si>
  <si>
    <t>Horticultural (incl. market gardens)</t>
  </si>
  <si>
    <t>Integrated / mixed systems</t>
  </si>
  <si>
    <t>Community-focussed agriculture (e.g., CSAs, schools, allotments)</t>
  </si>
  <si>
    <t>Urban and peri-urban growing</t>
  </si>
  <si>
    <t>Forestry</t>
  </si>
  <si>
    <t>Research topics</t>
  </si>
  <si>
    <t>Hello person of the future!</t>
  </si>
  <si>
    <t>Congrats on getting the lovely task of updating this spreadsheet :-). I've tried to make it easy if you follow the below instructions..</t>
  </si>
  <si>
    <t>IMPORTANT</t>
  </si>
  <si>
    <r>
      <rPr>
        <b/>
        <sz val="11"/>
        <color theme="1"/>
        <rFont val="Aptos Narrow"/>
        <family val="2"/>
        <scheme val="minor"/>
      </rPr>
      <t>Do not edit any green sheets</t>
    </r>
    <r>
      <rPr>
        <sz val="11"/>
        <color theme="1"/>
        <rFont val="Aptos Narrow"/>
        <family val="2"/>
        <scheme val="minor"/>
      </rPr>
      <t xml:space="preserve"> unless you are an Excel whizz; all of these should feed through from other sheets</t>
    </r>
  </si>
  <si>
    <t>To add in new research needs</t>
  </si>
  <si>
    <t>If you have any questions, feel free to reach out to Rosy who made this spreadsheet (r.e.scholes@pgr.reading.ac.uk and/or rosy.scholes@gmail.com). Who knows how far in the future you'll be reading this, but hopefully I'll still be accessing one of those email addresses; or you'll be able to find me online somewhere.</t>
  </si>
  <si>
    <t>All the best :-)</t>
  </si>
  <si>
    <t xml:space="preserve"> Rosy, Sept 2025</t>
  </si>
  <si>
    <t>I've already done research on one of these topics; what now?</t>
  </si>
  <si>
    <t>What do I do if I'm interested in doing research based on an idea in this document?</t>
  </si>
  <si>
    <t>How have other countries achieved cultural shifts in valuing agroecology (e.g., Copenhagen’s 90% organic procurement, Welsh regime in schools)? What do communities in those countries value, and how did they come to value food differently?</t>
  </si>
  <si>
    <t>Where are contentious inputs being used? Should they be used? What alternatives exist?</t>
  </si>
  <si>
    <t>Labour &amp; workers rights</t>
  </si>
  <si>
    <t>What specific legal and planning reforms are needed to scale cooperative agroecological housing across the UK? What policy roadmaps, informed by case studies in the UK and Europe, can guide the expansion of cooperative agroecological housing?</t>
  </si>
  <si>
    <t>all</t>
  </si>
  <si>
    <t>pre-25</t>
  </si>
  <si>
    <t>post-25</t>
  </si>
  <si>
    <t xml:space="preserve">What specific changes to planning law would enable the establishment and long-term viability of agroecological farms, and how do successful examples from other regions or countries inform this? </t>
  </si>
  <si>
    <t>At the regional level, which planning policies are most effective in supporting agroecological farming infrastructure, and how could these be adapted or scaled across different authorities?</t>
  </si>
  <si>
    <t xml:space="preserve">What legal reforms (incl. planning) regarding local abattoirs and food processing facilities would most effectively strengthen agroecological supply chains, particular for small scale farmers? </t>
  </si>
  <si>
    <t>In the context of low food prices and competition with industrial agriculture, what models and mechanisms can ensure the economic viability of agroecological farms and food businesses?</t>
  </si>
  <si>
    <t xml:space="preserve">What factors distinguish successful land-based businesses from those that have had to cease operating, and what lessons can be drawn to inform future support mechanisms? </t>
  </si>
  <si>
    <t>could look at who is running successfully, and who has had to give up and why?</t>
  </si>
  <si>
    <t xml:space="preserve">Which tenancy arrangements and land-access models (e.g., long-term leases, community trusts, joint ventures) best support new entrants, expanding businesses, and long-term landworkers? </t>
  </si>
  <si>
    <t>How can evidence on the benefits of organic and agroecological systems be synthesised and communicated in ways that are both scientifically robust and persuasive to policymakers and practitioners?</t>
  </si>
  <si>
    <t xml:space="preserve">What training and career pathways are most effective in enabling marginalised communities, including BPOC and working-class people, to access secure livelihoods in land-based work? </t>
  </si>
  <si>
    <t>What training and career pathways are most effective in enabling school leavers (~16-18), to access secure career paths in land-based work?</t>
  </si>
  <si>
    <t xml:space="preserve">What mix of skills (practical, financial, marketing, and infrastructure) is required for viable agroecological businesses, and how should training be designed to deliver this all? </t>
  </si>
  <si>
    <t xml:space="preserve">How can training programmes integrate knowledge of both conventional and traditional agroecological methods? Including non-biased critical evaluations of different methods (e.g., machinery use) </t>
  </si>
  <si>
    <t xml:space="preserve">What training models can provide strong technical skills while also enabling decent livelihoods, and how can these be scaled ? </t>
  </si>
  <si>
    <t xml:space="preserve">What design features make apprenticeship schemes effective in preparing people for agroecological careers, and how could existing schemes be improved? </t>
  </si>
  <si>
    <t xml:space="preserve">What strategies are most effective for engaging conventional growers in transitioning to agroecological practices, particularly within horticulture? </t>
  </si>
  <si>
    <t>Not easily done through ARC members, though a very improtant need!</t>
  </si>
  <si>
    <t xml:space="preserve">How can people work together regionally, e.g., landworkers with other groups such as Sustainable Food Places, Transition Towns, to strengthen local sustainable food systems? </t>
  </si>
  <si>
    <t>What are the priority research needs identified by agroecological practitioners, and how do these align with existing academic agendas?</t>
  </si>
  <si>
    <t xml:space="preserve">How can academic research processes be reshaped to better respond to, and be co-created with, the needs of agroecological practitioners? </t>
  </si>
  <si>
    <t>What business and market models help regional agroecological collaborations move beyond volunteerism into viable livelihoods?</t>
  </si>
  <si>
    <t>Whose voices and needs are prioritised in regional food collaborations, and how can practitioners from diverse backgrounds participate equally?</t>
  </si>
  <si>
    <t xml:space="preserve">How can regional authorities, food partnerships, and landworkers align their agendas?  What are the enabling conditions for successful regional collaboration, and can these be scaled? What mechanisms (formal partnerships, informal networks, shared campaigns) make collaboration effective?  </t>
  </si>
  <si>
    <t xml:space="preserve">What are practitioners’ needs and challenges in organising themselves and unifying, and how can research support stronger practitioner/union-member-led organising? ? </t>
  </si>
  <si>
    <t>This can build on existing work by the LWA</t>
  </si>
  <si>
    <t>What is the best carbon calculator tool to be using to measure, and compare, the carbon balance of farms?</t>
  </si>
  <si>
    <t>How can agroecological farming models be made more attractive to policymakers and investors operating within a capitalist market framework? What policy, market, and investment mechanisms could align agroecological innovation with current funding and support systems (e.g., Defra funding programmes), whilst safeguarding social and ecological principles?</t>
  </si>
  <si>
    <t>Bee Laughton</t>
  </si>
  <si>
    <r>
      <t xml:space="preserve">If there is a question you are interested in pursuing, have ideas on developing a research project, would like to connect with the ARC, or want any further information, please contact us via email: </t>
    </r>
    <r>
      <rPr>
        <sz val="10"/>
        <color rgb="FFFF0000"/>
        <rFont val="Avenir Next LT Pro"/>
        <family val="2"/>
      </rPr>
      <t>isobel.talks@landworkersalliance.org.uk</t>
    </r>
    <r>
      <rPr>
        <sz val="10"/>
        <color theme="1"/>
        <rFont val="Avenir Next LT Pro"/>
        <family val="2"/>
      </rPr>
      <t>.
If you are carrying out a project inspired by this spreadsheet, we ask that you kindly develop a communications output for our members (this could just be a one-pager that we co-design!)</t>
    </r>
  </si>
  <si>
    <r>
      <rPr>
        <b/>
        <sz val="11"/>
        <color theme="1"/>
        <rFont val="Aptos Narrow"/>
        <family val="2"/>
        <scheme val="minor"/>
      </rPr>
      <t>Please</t>
    </r>
    <r>
      <rPr>
        <sz val="11"/>
        <color theme="1"/>
        <rFont val="Aptos Narrow"/>
        <family val="2"/>
        <scheme val="minor"/>
      </rPr>
      <t xml:space="preserve"> make sure things are added </t>
    </r>
    <r>
      <rPr>
        <b/>
        <sz val="11"/>
        <color theme="1"/>
        <rFont val="Aptos Narrow"/>
        <family val="2"/>
        <scheme val="minor"/>
      </rPr>
      <t>above the grey line</t>
    </r>
    <r>
      <rPr>
        <sz val="11"/>
        <color theme="1"/>
        <rFont val="Aptos Narrow"/>
        <family val="2"/>
        <scheme val="minor"/>
      </rPr>
      <t xml:space="preserve"> (add a new row where necessary); this means the formulas elsewhere will still look at all of the rows with data in.</t>
    </r>
  </si>
  <si>
    <t>- Add new rows below the last entry (as many as new questions have been added)</t>
  </si>
  <si>
    <t>- Drag the formula down from the previous entry</t>
  </si>
  <si>
    <t xml:space="preserve"> 3. Add in any themes and contexts for each column you add. </t>
  </si>
  <si>
    <t xml:space="preserve"> 2. In column A, copy the formula from above (the questions should all be numbered in order)</t>
  </si>
  <si>
    <r>
      <t xml:space="preserve"> 1. New research questions should be added in the Research Needs (all) tab in column B </t>
    </r>
    <r>
      <rPr>
        <b/>
        <sz val="11"/>
        <color theme="1"/>
        <rFont val="Aptos Narrow"/>
        <family val="2"/>
        <scheme val="minor"/>
      </rPr>
      <t xml:space="preserve">above the grey line </t>
    </r>
    <r>
      <rPr>
        <sz val="11"/>
        <color theme="1"/>
        <rFont val="Aptos Narrow"/>
        <family val="2"/>
        <scheme val="minor"/>
      </rPr>
      <t>(add a new row where necessary).</t>
    </r>
  </si>
  <si>
    <t xml:space="preserve"> 4. Navigate to the 'All Research Needs' spreadsheet</t>
  </si>
  <si>
    <t xml:space="preserve"> 5. The Research Needs (by topic) sheet will update automatically</t>
  </si>
  <si>
    <r>
      <rPr>
        <b/>
        <sz val="11"/>
        <color theme="1"/>
        <rFont val="Aptos Narrow"/>
        <family val="2"/>
        <scheme val="minor"/>
      </rPr>
      <t xml:space="preserve">Do not edit formula in any coloured cell </t>
    </r>
    <r>
      <rPr>
        <sz val="11"/>
        <color theme="1"/>
        <rFont val="Aptos Narrow"/>
        <family val="2"/>
        <scheme val="minor"/>
      </rPr>
      <t>in the non-public facing sheets. These contain formulas that will update based on things in other cells, and it's important they stay functional for the rest of the spreadsheet to work</t>
    </r>
  </si>
  <si>
    <t>If you’ve carried out a research project on any of these topics and feel comfortable sharing your outputs, we would be delighted to hear from you. We warmly welcome contributions from all researchers at any level, and aim to make this knowledge accessible to our communities, supporting on the ground change and integration into our policy and strategic work.</t>
  </si>
  <si>
    <t>Amongst agroecological farmers, what practices can be shared and implemented to improve food accessibility and equity?</t>
  </si>
  <si>
    <t>Processing and supply chains</t>
  </si>
  <si>
    <t>Policy and/or system-wide</t>
  </si>
  <si>
    <t>Landscape level (e.g., catchments, regional)</t>
  </si>
  <si>
    <t>Farming systems &amp; production</t>
  </si>
  <si>
    <t>Crofts and smallholdings</t>
  </si>
  <si>
    <t>Agroecological practices &amp; alternatives to conventional</t>
  </si>
  <si>
    <t>Polycropping and agroforestry</t>
  </si>
  <si>
    <t>Yield</t>
  </si>
  <si>
    <t>Which types of mulch are most effective for improving soil properties while maintaining nutrient balance? Which is the best way to manage mulch?</t>
  </si>
  <si>
    <t>What are the nutritional, environmental, and health implications of using food waste in pig, poultry or other non-ruminant diets?</t>
  </si>
  <si>
    <t>How do agroecological horticultural producers compare with conventional horticultural producers in terms of greenhouse gas emissions, soil carbon storage, and overall carbon balance across the production cycle?</t>
  </si>
  <si>
    <t>GHGs &amp; climate mitigation</t>
  </si>
  <si>
    <t>Quality of produce</t>
  </si>
  <si>
    <t>What are the benefits of agroecology in Scotland in relation to food production, and how can these be evidenced to demonstrate productivity and resilience?</t>
  </si>
  <si>
    <t>Resource management &amp; circularity</t>
  </si>
  <si>
    <t>Resilience to shocks (incl. climate change)</t>
  </si>
  <si>
    <t>Social &amp; community impacts</t>
  </si>
  <si>
    <t>Research</t>
  </si>
  <si>
    <t>What non-tillage practices can effectively control weeds in organic and low-input systems? What are the wider environmental and economic impacts?</t>
  </si>
  <si>
    <t>What are the environmental impacts of using machinery in market gardens? What is the trade off between environment and e.g., workers health and cost?</t>
  </si>
  <si>
    <t>Tools, tech &amp; appropriate innovation</t>
  </si>
  <si>
    <t>Education, training &amp; knowledge exchange</t>
  </si>
  <si>
    <t>- Please enter each separately in Topic 1, 2, 3 etc and Context 1,2,3 etc, and then copy and paste the formula from the previous entry into the green column, this will pull them all together in the correct format for the subsequent formula</t>
  </si>
  <si>
    <t>Specialised agriculture (e.g., fibre, flowers, paludiculture, viticulture)</t>
  </si>
  <si>
    <t>Fibre</t>
  </si>
  <si>
    <t>What factors influence the successful granting of planning permission for forestry worker dwellings in the UK, and how do site characteristics, enterprise scale, and policy frameworks shape these outcomes?</t>
  </si>
  <si>
    <t>All agricultural/horticultural systems</t>
  </si>
  <si>
    <t>Please select topic(s) that spark your research interest</t>
  </si>
  <si>
    <r>
      <t xml:space="preserve">Research Needs, as shown in the Research Needs tab at the bottom of this page, are tagged with overarching research topic(s). 
To </t>
    </r>
    <r>
      <rPr>
        <b/>
        <sz val="10"/>
        <color theme="1"/>
        <rFont val="Avenir Next LT Pro"/>
        <family val="2"/>
      </rPr>
      <t xml:space="preserve">search by topic </t>
    </r>
    <r>
      <rPr>
        <sz val="10"/>
        <color theme="1"/>
        <rFont val="Avenir Next LT Pro"/>
        <family val="2"/>
      </rPr>
      <t xml:space="preserve">, you can go to the Topic Selection tab and select topics that spark your interest. The Research Needs tab will automatically update to reflect your choices. 
To </t>
    </r>
    <r>
      <rPr>
        <b/>
        <sz val="10"/>
        <color theme="1"/>
        <rFont val="Avenir Next LT Pro"/>
        <family val="2"/>
      </rPr>
      <t>browse the full list</t>
    </r>
    <r>
      <rPr>
        <sz val="10"/>
        <color theme="1"/>
        <rFont val="Avenir Next LT Pro"/>
        <family val="2"/>
      </rPr>
      <t xml:space="preserve">, you can go to the 'All Research Needs' tab where they are organised into categories
To </t>
    </r>
    <r>
      <rPr>
        <b/>
        <sz val="10"/>
        <color theme="1"/>
        <rFont val="Avenir Next LT Pro"/>
        <family val="2"/>
      </rPr>
      <t>search for a keyword</t>
    </r>
    <r>
      <rPr>
        <sz val="10"/>
        <color theme="1"/>
        <rFont val="Avenir Next LT Pro"/>
        <family val="2"/>
      </rPr>
      <t>, go to the 'All Research Needs' tab and use the 'Find' function within Excel (Ctrl + F).</t>
    </r>
  </si>
  <si>
    <t>We'd recommend choosing one or two at a time so the list isn't too overwhelming!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</si>
</sst>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9" x14ac:knownFonts="1">
    <font>
      <sz val="11"/>
      <color theme="1"/>
      <name val="Aptos Narrow"/>
      <family val="2"/>
      <scheme val="minor"/>
    </font>
    <font>
      <b/>
      <sz val="11"/>
      <color theme="0"/>
      <name val="Aptos Narrow"/>
      <family val="2"/>
      <scheme val="minor"/>
    </font>
    <font>
      <b/>
      <sz val="10"/>
      <color theme="1"/>
      <name val="Arial"/>
      <family val="2"/>
    </font>
    <font>
      <sz val="10"/>
      <color theme="1"/>
      <name val="Arial"/>
      <family val="2"/>
    </font>
    <font>
      <b/>
      <sz val="12"/>
      <color rgb="FF326C61"/>
      <name val="Avenir Next LT Pro"/>
      <family val="2"/>
    </font>
    <font>
      <b/>
      <sz val="10"/>
      <color theme="0"/>
      <name val="Avenir Next LT Pro"/>
      <family val="2"/>
    </font>
    <font>
      <sz val="10"/>
      <color theme="1"/>
      <name val="Avenir Next LT Pro"/>
      <family val="2"/>
    </font>
    <font>
      <b/>
      <sz val="10"/>
      <color theme="1"/>
      <name val="Avenir Next LT Pro"/>
      <family val="2"/>
    </font>
    <font>
      <i/>
      <sz val="11"/>
      <color theme="1"/>
      <name val="Aptos Narrow"/>
      <family val="2"/>
      <scheme val="minor"/>
    </font>
    <font>
      <sz val="11"/>
      <color theme="0"/>
      <name val="Aptos Narrow"/>
      <family val="2"/>
      <scheme val="minor"/>
    </font>
    <font>
      <i/>
      <sz val="10"/>
      <color theme="0"/>
      <name val="Avenir Next LT Pro"/>
      <family val="2"/>
    </font>
    <font>
      <sz val="10"/>
      <color rgb="FF326C61"/>
      <name val="Avenir Next LT Pro"/>
      <family val="2"/>
    </font>
    <font>
      <b/>
      <sz val="11"/>
      <name val="Aptos Narrow"/>
      <family val="2"/>
      <scheme val="minor"/>
    </font>
    <font>
      <i/>
      <sz val="24"/>
      <color theme="1"/>
      <name val="Aptos Narrow"/>
      <family val="2"/>
      <scheme val="minor"/>
    </font>
    <font>
      <b/>
      <sz val="11"/>
      <color theme="1"/>
      <name val="Aptos Narrow"/>
      <family val="2"/>
      <scheme val="minor"/>
    </font>
    <font>
      <i/>
      <sz val="16"/>
      <color rgb="FF2C5F55"/>
      <name val="Aptos Narrow"/>
      <family val="2"/>
      <scheme val="minor"/>
    </font>
    <font>
      <i/>
      <sz val="14"/>
      <color theme="1"/>
      <name val="Aptos Narrow"/>
      <family val="2"/>
      <scheme val="minor"/>
    </font>
    <font>
      <sz val="10"/>
      <color rgb="FFFF0000"/>
      <name val="Avenir Next LT Pro"/>
      <family val="2"/>
    </font>
    <font>
      <i/>
      <sz val="10"/>
      <color rgb="FFFF0000"/>
      <name val="Arial"/>
      <family val="2"/>
    </font>
  </fonts>
  <fills count="8">
    <fill>
      <patternFill patternType="none"/>
    </fill>
    <fill>
      <patternFill patternType="gray125"/>
    </fill>
    <fill>
      <patternFill patternType="solid">
        <fgColor theme="0"/>
        <bgColor indexed="64"/>
      </patternFill>
    </fill>
    <fill>
      <patternFill patternType="solid">
        <fgColor rgb="FF2C5F55"/>
        <bgColor indexed="64"/>
      </patternFill>
    </fill>
    <fill>
      <patternFill patternType="solid">
        <fgColor rgb="FFFFFF00"/>
        <bgColor indexed="64"/>
      </patternFill>
    </fill>
    <fill>
      <patternFill patternType="solid">
        <fgColor rgb="FFA5A5A5"/>
      </patternFill>
    </fill>
    <fill>
      <patternFill patternType="solid">
        <fgColor rgb="FFC3E3DD"/>
        <bgColor indexed="64"/>
      </patternFill>
    </fill>
    <fill>
      <patternFill patternType="solid">
        <fgColor rgb="FF3A7E71"/>
        <bgColor indexed="64"/>
      </patternFill>
    </fill>
  </fills>
  <borders count="26">
    <border>
      <left/>
      <right/>
      <top/>
      <bottom/>
      <diagonal/>
    </border>
    <border>
      <left style="medium">
        <color rgb="FF2C5F55"/>
      </left>
      <right style="medium">
        <color rgb="FF2C5F55"/>
      </right>
      <top style="medium">
        <color rgb="FF2C5F55"/>
      </top>
      <bottom/>
      <diagonal/>
    </border>
    <border>
      <left style="medium">
        <color rgb="FF2C5F55"/>
      </left>
      <right style="medium">
        <color rgb="FF2C5F55"/>
      </right>
      <top/>
      <bottom/>
      <diagonal/>
    </border>
    <border>
      <left style="medium">
        <color rgb="FF2C5F55"/>
      </left>
      <right style="medium">
        <color rgb="FF2C5F55"/>
      </right>
      <top/>
      <bottom style="medium">
        <color rgb="FF2C5F55"/>
      </bottom>
      <diagonal/>
    </border>
    <border>
      <left style="thin">
        <color rgb="FF2C5F55"/>
      </left>
      <right style="thin">
        <color rgb="FF2C5F55"/>
      </right>
      <top style="thin">
        <color rgb="FF2C5F55"/>
      </top>
      <bottom style="thin">
        <color rgb="FF2C5F55"/>
      </bottom>
      <diagonal/>
    </border>
    <border>
      <left style="medium">
        <color rgb="FF2C5F55"/>
      </left>
      <right/>
      <top/>
      <bottom/>
      <diagonal/>
    </border>
    <border>
      <left/>
      <right style="medium">
        <color rgb="FF2C5F55"/>
      </right>
      <top/>
      <bottom/>
      <diagonal/>
    </border>
    <border>
      <left style="medium">
        <color rgb="FF2C5F55"/>
      </left>
      <right/>
      <top style="medium">
        <color rgb="FF2C5F55"/>
      </top>
      <bottom style="medium">
        <color rgb="FF2C5F55"/>
      </bottom>
      <diagonal/>
    </border>
    <border>
      <left/>
      <right style="medium">
        <color rgb="FF2C5F55"/>
      </right>
      <top style="medium">
        <color rgb="FF2C5F55"/>
      </top>
      <bottom style="medium">
        <color rgb="FF2C5F55"/>
      </bottom>
      <diagonal/>
    </border>
    <border>
      <left style="medium">
        <color rgb="FF2C5F55"/>
      </left>
      <right style="medium">
        <color rgb="FF2C5F55"/>
      </right>
      <top style="medium">
        <color rgb="FF2C5F55"/>
      </top>
      <bottom style="medium">
        <color rgb="FF2C5F55"/>
      </bottom>
      <diagonal/>
    </border>
    <border>
      <left style="double">
        <color rgb="FF3F3F3F"/>
      </left>
      <right style="double">
        <color rgb="FF3F3F3F"/>
      </right>
      <top style="double">
        <color rgb="FF3F3F3F"/>
      </top>
      <bottom style="double">
        <color rgb="FF3F3F3F"/>
      </bottom>
      <diagonal/>
    </border>
    <border>
      <left style="thin">
        <color rgb="FF2C5F55"/>
      </left>
      <right style="thin">
        <color rgb="FF2C5F55"/>
      </right>
      <top style="thin">
        <color rgb="FF2C5F55"/>
      </top>
      <bottom/>
      <diagonal/>
    </border>
    <border>
      <left style="thin">
        <color indexed="64"/>
      </left>
      <right style="thin">
        <color indexed="64"/>
      </right>
      <top style="thin">
        <color indexed="64"/>
      </top>
      <bottom style="thin">
        <color indexed="64"/>
      </bottom>
      <diagonal/>
    </border>
    <border>
      <left style="medium">
        <color rgb="FF326C61"/>
      </left>
      <right style="medium">
        <color rgb="FF326C61"/>
      </right>
      <top style="medium">
        <color rgb="FF326C61"/>
      </top>
      <bottom/>
      <diagonal/>
    </border>
    <border>
      <left style="medium">
        <color rgb="FF326C61"/>
      </left>
      <right style="medium">
        <color rgb="FF326C61"/>
      </right>
      <top/>
      <bottom/>
      <diagonal/>
    </border>
    <border>
      <left style="medium">
        <color rgb="FF326C61"/>
      </left>
      <right style="medium">
        <color rgb="FF326C61"/>
      </right>
      <top/>
      <bottom style="medium">
        <color rgb="FF326C61"/>
      </bottom>
      <diagonal/>
    </border>
    <border>
      <left style="medium">
        <color rgb="FF2C5F55"/>
      </left>
      <right/>
      <top/>
      <bottom style="medium">
        <color rgb="FF2C5F55"/>
      </bottom>
      <diagonal/>
    </border>
    <border>
      <left/>
      <right style="medium">
        <color rgb="FF2C5F55"/>
      </right>
      <top/>
      <bottom style="medium">
        <color rgb="FF2C5F55"/>
      </bottom>
      <diagonal/>
    </border>
    <border>
      <left style="thin">
        <color rgb="FF2C5F55"/>
      </left>
      <right/>
      <top style="thin">
        <color rgb="FF2C5F55"/>
      </top>
      <bottom style="thin">
        <color rgb="FF2C5F55"/>
      </bottom>
      <diagonal/>
    </border>
    <border>
      <left style="thin">
        <color rgb="FF2C5F55"/>
      </left>
      <right/>
      <top style="thin">
        <color rgb="FF2C5F55"/>
      </top>
      <bottom/>
      <diagonal/>
    </border>
    <border>
      <left style="medium">
        <color rgb="FF2C5F55"/>
      </left>
      <right style="thin">
        <color rgb="FF2C5F55"/>
      </right>
      <top style="medium">
        <color rgb="FF2C5F55"/>
      </top>
      <bottom style="thin">
        <color rgb="FF2C5F55"/>
      </bottom>
      <diagonal/>
    </border>
    <border>
      <left style="thin">
        <color rgb="FF2C5F55"/>
      </left>
      <right style="thin">
        <color rgb="FF2C5F55"/>
      </right>
      <top style="medium">
        <color rgb="FF2C5F55"/>
      </top>
      <bottom style="thin">
        <color rgb="FF2C5F55"/>
      </bottom>
      <diagonal/>
    </border>
    <border>
      <left style="thin">
        <color rgb="FF2C5F55"/>
      </left>
      <right style="medium">
        <color rgb="FF2C5F55"/>
      </right>
      <top style="medium">
        <color rgb="FF2C5F55"/>
      </top>
      <bottom style="thin">
        <color rgb="FF2C5F55"/>
      </bottom>
      <diagonal/>
    </border>
    <border>
      <left style="medium">
        <color rgb="FF2C5F55"/>
      </left>
      <right style="thin">
        <color rgb="FF2C5F55"/>
      </right>
      <top style="thin">
        <color rgb="FF2C5F55"/>
      </top>
      <bottom style="thin">
        <color rgb="FF2C5F55"/>
      </bottom>
      <diagonal/>
    </border>
    <border>
      <left style="thin">
        <color rgb="FF2C5F55"/>
      </left>
      <right style="medium">
        <color rgb="FF2C5F55"/>
      </right>
      <top style="thin">
        <color rgb="FF2C5F55"/>
      </top>
      <bottom style="thin">
        <color rgb="FF2C5F55"/>
      </bottom>
      <diagonal/>
    </border>
    <border>
      <left/>
      <right/>
      <top/>
      <bottom style="medium">
        <color rgb="FF2C5F55"/>
      </bottom>
      <diagonal/>
    </border>
  </borders>
  <cellStyleXfs count="2">
    <xf numFmtId="0" fontId="0" fillId="0" borderId="0"/>
    <xf numFmtId="0" fontId="1" fillId="5" borderId="10" applyNumberFormat="0" applyAlignment="0" applyProtection="0"/>
  </cellStyleXfs>
  <cellXfs count="97">
    <xf numFmtId="0" fontId="0" fillId="0" borderId="0" xfId="0"/>
    <xf numFmtId="0" fontId="0" fillId="2" borderId="0" xfId="0" applyFill="1"/>
    <xf numFmtId="0" fontId="3" fillId="2" borderId="0" xfId="0" applyFont="1" applyFill="1" applyAlignment="1">
      <alignment wrapText="1"/>
    </xf>
    <xf numFmtId="0" fontId="2" fillId="2" borderId="0" xfId="0" applyFont="1" applyFill="1" applyAlignment="1">
      <alignment wrapText="1"/>
    </xf>
    <xf numFmtId="0" fontId="2" fillId="2" borderId="0" xfId="0" applyFont="1" applyFill="1"/>
    <xf numFmtId="0" fontId="3" fillId="2" borderId="0" xfId="0" applyFont="1" applyFill="1" applyAlignment="1">
      <alignment vertical="center" wrapText="1"/>
    </xf>
    <xf numFmtId="0" fontId="0" fillId="3" borderId="0" xfId="0" applyFill="1"/>
    <xf numFmtId="0" fontId="0" fillId="2" borderId="0" xfId="0" applyFill="1" applyAlignment="1">
      <alignment horizontal="center"/>
    </xf>
    <xf numFmtId="0" fontId="0" fillId="3" borderId="0" xfId="0" applyFill="1" applyAlignment="1">
      <alignment horizontal="center"/>
    </xf>
    <xf numFmtId="0" fontId="3" fillId="2" borderId="0" xfId="0" applyFont="1" applyFill="1" applyAlignment="1">
      <alignment horizontal="center" wrapText="1"/>
    </xf>
    <xf numFmtId="0" fontId="3" fillId="2" borderId="0" xfId="0" applyFont="1" applyFill="1" applyAlignment="1">
      <alignment horizontal="center" vertical="center" wrapText="1"/>
    </xf>
    <xf numFmtId="0" fontId="4" fillId="2" borderId="0" xfId="0" applyFont="1" applyFill="1" applyAlignment="1">
      <alignment horizontal="center"/>
    </xf>
    <xf numFmtId="0" fontId="5" fillId="3" borderId="2" xfId="0" applyFont="1" applyFill="1" applyBorder="1" applyAlignment="1">
      <alignment horizont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8" fillId="4" borderId="0" xfId="0" applyFont="1" applyFill="1"/>
    <xf numFmtId="0" fontId="8" fillId="2" borderId="0" xfId="0" applyFont="1" applyFill="1"/>
    <xf numFmtId="164" fontId="0" fillId="2" borderId="0" xfId="0" applyNumberFormat="1" applyFill="1"/>
    <xf numFmtId="164" fontId="1" fillId="3" borderId="4" xfId="0" applyNumberFormat="1" applyFont="1" applyFill="1" applyBorder="1" applyAlignment="1">
      <alignment horizontal="center" vertical="center" wrapText="1"/>
    </xf>
    <xf numFmtId="0" fontId="1" fillId="3" borderId="4" xfId="0" applyFont="1" applyFill="1" applyBorder="1" applyAlignment="1">
      <alignment horizontal="center" vertical="center" wrapText="1"/>
    </xf>
    <xf numFmtId="0" fontId="0" fillId="2" borderId="4" xfId="0" applyFill="1" applyBorder="1" applyAlignment="1">
      <alignment vertical="center" wrapText="1"/>
    </xf>
    <xf numFmtId="0" fontId="3" fillId="2" borderId="4" xfId="0" applyFont="1" applyFill="1" applyBorder="1" applyAlignment="1">
      <alignment vertical="top" wrapText="1"/>
    </xf>
    <xf numFmtId="0" fontId="0" fillId="2" borderId="4" xfId="0" applyFill="1" applyBorder="1"/>
    <xf numFmtId="0" fontId="0" fillId="2" borderId="4" xfId="0" applyFill="1" applyBorder="1" applyAlignment="1">
      <alignment wrapText="1"/>
    </xf>
    <xf numFmtId="0" fontId="3" fillId="2" borderId="0" xfId="0" applyFont="1" applyFill="1"/>
    <xf numFmtId="0" fontId="10" fillId="3" borderId="8" xfId="0" applyFont="1" applyFill="1" applyBorder="1"/>
    <xf numFmtId="0" fontId="0" fillId="2" borderId="5" xfId="0" applyFill="1" applyBorder="1" applyAlignment="1">
      <alignment horizontal="left" vertical="center" indent="1"/>
    </xf>
    <xf numFmtId="0" fontId="4" fillId="2" borderId="0" xfId="0" applyFont="1" applyFill="1"/>
    <xf numFmtId="0" fontId="0" fillId="2" borderId="2" xfId="0" applyFill="1" applyBorder="1" applyAlignment="1">
      <alignment horizontal="left" indent="1"/>
    </xf>
    <xf numFmtId="0" fontId="0" fillId="2" borderId="3" xfId="0" applyFill="1" applyBorder="1" applyAlignment="1">
      <alignment horizontal="left" indent="1"/>
    </xf>
    <xf numFmtId="0" fontId="0" fillId="2" borderId="2" xfId="0" applyFill="1" applyBorder="1" applyAlignment="1">
      <alignment horizontal="left" vertical="center" indent="1"/>
    </xf>
    <xf numFmtId="0" fontId="0" fillId="0" borderId="0" xfId="0" applyAlignment="1">
      <alignment wrapText="1"/>
    </xf>
    <xf numFmtId="0" fontId="12" fillId="4" borderId="4" xfId="0" applyFont="1" applyFill="1" applyBorder="1" applyAlignment="1">
      <alignment horizontal="center" vertical="center" wrapText="1"/>
    </xf>
    <xf numFmtId="0" fontId="10" fillId="3" borderId="7" xfId="0" applyFont="1" applyFill="1" applyBorder="1" applyAlignment="1">
      <alignment horizontal="left"/>
    </xf>
    <xf numFmtId="164" fontId="1" fillId="5" borderId="0" xfId="1" applyNumberFormat="1" applyBorder="1"/>
    <xf numFmtId="0" fontId="1" fillId="5" borderId="0" xfId="1" applyBorder="1"/>
    <xf numFmtId="164" fontId="13" fillId="4" borderId="0" xfId="0" applyNumberFormat="1" applyFont="1" applyFill="1"/>
    <xf numFmtId="0" fontId="0" fillId="4" borderId="0" xfId="0" applyFill="1"/>
    <xf numFmtId="0" fontId="5" fillId="3" borderId="1" xfId="0" applyFont="1" applyFill="1" applyBorder="1" applyAlignment="1">
      <alignment horizontal="center"/>
    </xf>
    <xf numFmtId="0" fontId="0" fillId="2" borderId="0" xfId="0" applyFill="1" applyAlignment="1">
      <alignment horizontal="left" indent="1"/>
    </xf>
    <xf numFmtId="0" fontId="0" fillId="2" borderId="0" xfId="0" applyFill="1" applyAlignment="1">
      <alignment horizontal="left" vertical="center" indent="1"/>
    </xf>
    <xf numFmtId="0" fontId="0" fillId="6" borderId="4" xfId="0" applyFill="1" applyBorder="1" applyAlignment="1">
      <alignment vertical="center" wrapText="1"/>
    </xf>
    <xf numFmtId="164" fontId="0" fillId="6" borderId="4" xfId="0" applyNumberFormat="1" applyFill="1" applyBorder="1" applyAlignment="1">
      <alignment vertical="center" wrapText="1"/>
    </xf>
    <xf numFmtId="0" fontId="15" fillId="2" borderId="0" xfId="0" applyFont="1" applyFill="1"/>
    <xf numFmtId="0" fontId="0" fillId="2" borderId="0" xfId="0" applyFill="1" applyAlignment="1">
      <alignment wrapText="1"/>
    </xf>
    <xf numFmtId="0" fontId="8" fillId="2" borderId="0" xfId="0" applyFont="1" applyFill="1" applyAlignment="1">
      <alignment horizontal="left" indent="1"/>
    </xf>
    <xf numFmtId="0" fontId="0" fillId="2" borderId="2" xfId="0" applyFill="1" applyBorder="1"/>
    <xf numFmtId="0" fontId="0" fillId="2" borderId="3" xfId="0" applyFill="1" applyBorder="1" applyAlignment="1">
      <alignment wrapText="1"/>
    </xf>
    <xf numFmtId="0" fontId="1" fillId="3" borderId="9" xfId="0" applyFont="1" applyFill="1" applyBorder="1"/>
    <xf numFmtId="0" fontId="0" fillId="2" borderId="3" xfId="0" applyFill="1" applyBorder="1" applyAlignment="1">
      <alignment horizontal="left" vertical="center" indent="1"/>
    </xf>
    <xf numFmtId="0" fontId="9" fillId="2" borderId="0" xfId="0" applyFont="1" applyFill="1"/>
    <xf numFmtId="0" fontId="9" fillId="3" borderId="1" xfId="0" applyFont="1" applyFill="1" applyBorder="1"/>
    <xf numFmtId="164" fontId="13" fillId="2" borderId="0" xfId="0" applyNumberFormat="1" applyFont="1" applyFill="1"/>
    <xf numFmtId="0" fontId="0" fillId="2" borderId="12" xfId="0" applyFill="1" applyBorder="1"/>
    <xf numFmtId="0" fontId="0" fillId="2" borderId="12" xfId="0" applyFill="1" applyBorder="1" applyAlignment="1">
      <alignment wrapText="1"/>
    </xf>
    <xf numFmtId="0" fontId="9" fillId="7" borderId="12" xfId="0" applyFont="1" applyFill="1" applyBorder="1" applyAlignment="1">
      <alignment wrapText="1"/>
    </xf>
    <xf numFmtId="0" fontId="9" fillId="7" borderId="12" xfId="0" applyFont="1" applyFill="1" applyBorder="1" applyAlignment="1">
      <alignment horizontal="left" vertical="center" wrapText="1"/>
    </xf>
    <xf numFmtId="164" fontId="16" fillId="4" borderId="0" xfId="0" applyNumberFormat="1" applyFont="1" applyFill="1"/>
    <xf numFmtId="0" fontId="18" fillId="2" borderId="0" xfId="0" applyFont="1" applyFill="1" applyAlignment="1">
      <alignment vertical="center" wrapText="1"/>
    </xf>
    <xf numFmtId="0" fontId="1" fillId="3" borderId="1" xfId="0" applyFont="1" applyFill="1" applyBorder="1"/>
    <xf numFmtId="0" fontId="0" fillId="2" borderId="14" xfId="0" applyFill="1" applyBorder="1" applyAlignment="1">
      <alignment wrapText="1"/>
    </xf>
    <xf numFmtId="0" fontId="0" fillId="2" borderId="14" xfId="0" quotePrefix="1" applyFill="1" applyBorder="1" applyAlignment="1">
      <alignment horizontal="left" wrapText="1" indent="4"/>
    </xf>
    <xf numFmtId="0" fontId="0" fillId="2" borderId="14" xfId="0" applyFill="1" applyBorder="1" applyAlignment="1">
      <alignment horizontal="left" indent="4"/>
    </xf>
    <xf numFmtId="0" fontId="0" fillId="2" borderId="14" xfId="0" quotePrefix="1" applyFill="1" applyBorder="1" applyAlignment="1">
      <alignment horizontal="left" wrapText="1"/>
    </xf>
    <xf numFmtId="0" fontId="0" fillId="2" borderId="15" xfId="0" quotePrefix="1" applyFill="1" applyBorder="1" applyAlignment="1">
      <alignment horizontal="left" wrapText="1"/>
    </xf>
    <xf numFmtId="0" fontId="0" fillId="2" borderId="14" xfId="0" quotePrefix="1" applyFill="1" applyBorder="1" applyAlignment="1">
      <alignment horizontal="left"/>
    </xf>
    <xf numFmtId="0" fontId="0" fillId="2" borderId="13" xfId="0" quotePrefix="1" applyFill="1" applyBorder="1"/>
    <xf numFmtId="0" fontId="4" fillId="2" borderId="0" xfId="0" applyFont="1" applyFill="1" applyAlignment="1">
      <alignment horizontal="center"/>
    </xf>
    <xf numFmtId="0" fontId="5" fillId="3" borderId="7" xfId="0" applyFont="1" applyFill="1" applyBorder="1" applyAlignment="1">
      <alignment horizontal="center"/>
    </xf>
    <xf numFmtId="0" fontId="5" fillId="3" borderId="8" xfId="0" applyFont="1" applyFill="1" applyBorder="1" applyAlignment="1">
      <alignment horizontal="center"/>
    </xf>
    <xf numFmtId="0" fontId="11" fillId="2" borderId="0" xfId="0" applyFont="1" applyFill="1" applyAlignment="1">
      <alignment horizontal="center"/>
    </xf>
    <xf numFmtId="0" fontId="0" fillId="2" borderId="16" xfId="0" applyFill="1" applyBorder="1" applyAlignment="1">
      <alignment horizontal="left" vertical="center" indent="1"/>
    </xf>
    <xf numFmtId="164" fontId="0" fillId="2" borderId="0" xfId="0" applyNumberFormat="1" applyFill="1" applyProtection="1">
      <protection hidden="1"/>
    </xf>
    <xf numFmtId="0" fontId="0" fillId="2" borderId="0" xfId="0" applyFill="1" applyProtection="1">
      <protection hidden="1"/>
    </xf>
    <xf numFmtId="164" fontId="1" fillId="3" borderId="4" xfId="0" applyNumberFormat="1" applyFont="1" applyFill="1" applyBorder="1" applyAlignment="1" applyProtection="1">
      <alignment horizontal="center" vertical="center" wrapText="1"/>
      <protection hidden="1"/>
    </xf>
    <xf numFmtId="0" fontId="1" fillId="3" borderId="4" xfId="0" applyFont="1" applyFill="1" applyBorder="1" applyAlignment="1" applyProtection="1">
      <alignment horizontal="center" vertical="center" wrapText="1"/>
      <protection hidden="1"/>
    </xf>
    <xf numFmtId="164" fontId="0" fillId="2" borderId="4" xfId="0" applyNumberFormat="1" applyFill="1" applyBorder="1" applyAlignment="1" applyProtection="1">
      <alignment vertical="center" wrapText="1"/>
      <protection hidden="1"/>
    </xf>
    <xf numFmtId="0" fontId="0" fillId="2" borderId="4" xfId="0" applyFill="1" applyBorder="1" applyAlignment="1" applyProtection="1">
      <alignment vertical="center" wrapText="1"/>
      <protection hidden="1"/>
    </xf>
    <xf numFmtId="164" fontId="0" fillId="2" borderId="11" xfId="0" applyNumberFormat="1" applyFill="1" applyBorder="1" applyAlignment="1" applyProtection="1">
      <alignment vertical="center" wrapText="1"/>
      <protection hidden="1"/>
    </xf>
    <xf numFmtId="164" fontId="1" fillId="5" borderId="0" xfId="1" applyNumberFormat="1" applyBorder="1" applyProtection="1">
      <protection hidden="1"/>
    </xf>
    <xf numFmtId="0" fontId="1" fillId="5" borderId="0" xfId="1" applyBorder="1" applyProtection="1">
      <protection hidden="1"/>
    </xf>
    <xf numFmtId="0" fontId="2" fillId="2" borderId="6" xfId="0" applyFont="1" applyFill="1" applyBorder="1" applyProtection="1">
      <protection locked="0" hidden="1"/>
      <extLst>
        <ext xmlns:xfpb="http://schemas.microsoft.com/office/spreadsheetml/2022/featurepropertybag" uri="{C7286773-470A-42A8-94C5-96B5CB345126}">
          <xfpb:xfComplement i="0"/>
        </ext>
      </extLst>
    </xf>
    <xf numFmtId="0" fontId="10" fillId="3" borderId="8" xfId="0" applyFont="1" applyFill="1" applyBorder="1" applyProtection="1">
      <protection locked="0" hidden="1"/>
    </xf>
    <xf numFmtId="0" fontId="10" fillId="3" borderId="9" xfId="0" applyFont="1" applyFill="1" applyBorder="1" applyProtection="1">
      <protection locked="0" hidden="1"/>
    </xf>
    <xf numFmtId="0" fontId="2" fillId="2" borderId="17" xfId="0" applyFont="1" applyFill="1" applyBorder="1" applyProtection="1">
      <protection locked="0" hidden="1"/>
      <extLst>
        <ext xmlns:xfpb="http://schemas.microsoft.com/office/spreadsheetml/2022/featurepropertybag" uri="{C7286773-470A-42A8-94C5-96B5CB345126}">
          <xfpb:xfComplement i="0"/>
        </ext>
      </extLst>
    </xf>
    <xf numFmtId="164" fontId="1" fillId="3" borderId="18" xfId="0" applyNumberFormat="1" applyFont="1" applyFill="1" applyBorder="1" applyAlignment="1" applyProtection="1">
      <alignment horizontal="center" vertical="center" wrapText="1"/>
      <protection hidden="1"/>
    </xf>
    <xf numFmtId="0" fontId="1" fillId="3" borderId="20" xfId="0" applyFont="1" applyFill="1" applyBorder="1" applyAlignment="1" applyProtection="1">
      <alignment horizontal="center" vertical="center" wrapText="1"/>
      <protection hidden="1"/>
    </xf>
    <xf numFmtId="0" fontId="1" fillId="3" borderId="21" xfId="0" applyFont="1" applyFill="1" applyBorder="1" applyAlignment="1" applyProtection="1">
      <alignment horizontal="center" vertical="center" wrapText="1"/>
      <protection hidden="1"/>
    </xf>
    <xf numFmtId="0" fontId="1" fillId="3" borderId="22" xfId="0" applyFont="1" applyFill="1" applyBorder="1" applyAlignment="1" applyProtection="1">
      <alignment horizontal="center" vertical="center" wrapText="1"/>
      <protection hidden="1"/>
    </xf>
    <xf numFmtId="164" fontId="0" fillId="2" borderId="18" xfId="0" applyNumberFormat="1" applyFill="1" applyBorder="1" applyAlignment="1" applyProtection="1">
      <alignment vertical="center" wrapText="1"/>
      <protection hidden="1"/>
    </xf>
    <xf numFmtId="0" fontId="0" fillId="2" borderId="23" xfId="0" applyFill="1" applyBorder="1" applyAlignment="1" applyProtection="1">
      <alignment vertical="center" wrapText="1"/>
      <protection hidden="1"/>
    </xf>
    <xf numFmtId="0" fontId="0" fillId="2" borderId="24" xfId="0" applyFill="1" applyBorder="1" applyAlignment="1" applyProtection="1">
      <alignment vertical="center" wrapText="1"/>
      <protection hidden="1"/>
    </xf>
    <xf numFmtId="164" fontId="0" fillId="2" borderId="19" xfId="0" applyNumberFormat="1" applyFill="1" applyBorder="1" applyAlignment="1" applyProtection="1">
      <alignment vertical="center" wrapText="1"/>
      <protection hidden="1"/>
    </xf>
    <xf numFmtId="164" fontId="0" fillId="2" borderId="0" xfId="0" applyNumberFormat="1" applyFill="1" applyAlignment="1" applyProtection="1">
      <alignment vertical="center" wrapText="1"/>
      <protection hidden="1"/>
    </xf>
    <xf numFmtId="0" fontId="1" fillId="5" borderId="16" xfId="1" applyBorder="1" applyProtection="1">
      <protection hidden="1"/>
    </xf>
    <xf numFmtId="0" fontId="1" fillId="5" borderId="25" xfId="1" applyBorder="1" applyProtection="1">
      <protection hidden="1"/>
    </xf>
    <xf numFmtId="0" fontId="1" fillId="5" borderId="17" xfId="1" applyBorder="1" applyProtection="1">
      <protection hidden="1"/>
    </xf>
  </cellXfs>
  <cellStyles count="2">
    <cellStyle name="Check Cell" xfId="1" builtinId="23"/>
    <cellStyle name="Normal" xfId="0" builtinId="0"/>
  </cellStyles>
  <dxfs count="0"/>
  <tableStyles count="0" defaultTableStyle="TableStyleMedium2" defaultPivotStyle="PivotStyleLight16"/>
  <colors>
    <mruColors>
      <color rgb="FF2C5F55"/>
      <color rgb="FF326C61"/>
      <color rgb="FFC3E3DD"/>
      <color rgb="FF3A7E7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4700669482949469E-2"/>
          <c:y val="0.10620433743110876"/>
          <c:w val="0.82215959782797232"/>
          <c:h val="0.52728555529056365"/>
        </c:manualLayout>
      </c:layout>
      <c:barChart>
        <c:barDir val="col"/>
        <c:grouping val="clustered"/>
        <c:varyColors val="0"/>
        <c:ser>
          <c:idx val="0"/>
          <c:order val="0"/>
          <c:tx>
            <c:strRef>
              <c:f>'topic count'!$A$8</c:f>
              <c:strCache>
                <c:ptCount val="1"/>
                <c:pt idx="0">
                  <c:v>pre-25</c:v>
                </c:pt>
              </c:strCache>
            </c:strRef>
          </c:tx>
          <c:spPr>
            <a:solidFill>
              <a:schemeClr val="accent1"/>
            </a:solidFill>
            <a:ln>
              <a:noFill/>
            </a:ln>
            <a:effectLst/>
          </c:spPr>
          <c:invertIfNegative val="0"/>
          <c:cat>
            <c:strRef>
              <c:f>'topic count'!$B$7:$AA$7</c:f>
              <c:strCache>
                <c:ptCount val="26"/>
                <c:pt idx="0">
                  <c:v>Agroecological practices &amp; alternatives to conventional</c:v>
                </c:pt>
                <c:pt idx="1">
                  <c:v>Soil health</c:v>
                </c:pt>
                <c:pt idx="2">
                  <c:v>GHGs &amp; climate mitigation</c:v>
                </c:pt>
                <c:pt idx="3">
                  <c:v>Ecology &amp; biodiversity</c:v>
                </c:pt>
                <c:pt idx="4">
                  <c:v>Resource management &amp; circularity</c:v>
                </c:pt>
                <c:pt idx="5">
                  <c:v>Social &amp; community impacts</c:v>
                </c:pt>
                <c:pt idx="6">
                  <c:v>Economic status, jobs &amp; livelihoods</c:v>
                </c:pt>
                <c:pt idx="7">
                  <c:v>Policy &amp; governance</c:v>
                </c:pt>
                <c:pt idx="8">
                  <c:v>Tools, tech &amp; appropriate innovation</c:v>
                </c:pt>
                <c:pt idx="9">
                  <c:v>Systemic change</c:v>
                </c:pt>
                <c:pt idx="10">
                  <c:v>Economic models &amp; financing</c:v>
                </c:pt>
                <c:pt idx="11">
                  <c:v>Land access &amp; new entrants</c:v>
                </c:pt>
                <c:pt idx="12">
                  <c:v>Yield</c:v>
                </c:pt>
                <c:pt idx="13">
                  <c:v>Scale up opportunities &amp; barriers</c:v>
                </c:pt>
                <c:pt idx="14">
                  <c:v>Education, training &amp; knowledge exchange</c:v>
                </c:pt>
                <c:pt idx="15">
                  <c:v>Land justice</c:v>
                </c:pt>
                <c:pt idx="16">
                  <c:v>Food sovereignty &amp; justice</c:v>
                </c:pt>
                <c:pt idx="17">
                  <c:v>Labour &amp; workers rights</c:v>
                </c:pt>
                <c:pt idx="18">
                  <c:v>Animal welfare</c:v>
                </c:pt>
                <c:pt idx="19">
                  <c:v>Certification &amp; standards</c:v>
                </c:pt>
                <c:pt idx="20">
                  <c:v>Quality of produce</c:v>
                </c:pt>
                <c:pt idx="21">
                  <c:v>Culture, heritage &amp; traditional knowledge</c:v>
                </c:pt>
                <c:pt idx="22">
                  <c:v>Research</c:v>
                </c:pt>
                <c:pt idx="23">
                  <c:v>Communication, advocacy &amp; political engagement</c:v>
                </c:pt>
                <c:pt idx="24">
                  <c:v>Resilience to shocks (incl. climate change)</c:v>
                </c:pt>
                <c:pt idx="25">
                  <c:v>Water resources</c:v>
                </c:pt>
              </c:strCache>
            </c:strRef>
          </c:cat>
          <c:val>
            <c:numRef>
              <c:f>'topic count'!$B$8:$AA$8</c:f>
              <c:numCache>
                <c:formatCode>General</c:formatCode>
                <c:ptCount val="26"/>
                <c:pt idx="0">
                  <c:v>29</c:v>
                </c:pt>
                <c:pt idx="1">
                  <c:v>24</c:v>
                </c:pt>
                <c:pt idx="2">
                  <c:v>21</c:v>
                </c:pt>
                <c:pt idx="3">
                  <c:v>19</c:v>
                </c:pt>
                <c:pt idx="4">
                  <c:v>17</c:v>
                </c:pt>
                <c:pt idx="5">
                  <c:v>16</c:v>
                </c:pt>
                <c:pt idx="6">
                  <c:v>16</c:v>
                </c:pt>
                <c:pt idx="7">
                  <c:v>13</c:v>
                </c:pt>
                <c:pt idx="8">
                  <c:v>12</c:v>
                </c:pt>
                <c:pt idx="9">
                  <c:v>11</c:v>
                </c:pt>
                <c:pt idx="10">
                  <c:v>9</c:v>
                </c:pt>
                <c:pt idx="11">
                  <c:v>8</c:v>
                </c:pt>
                <c:pt idx="12">
                  <c:v>8</c:v>
                </c:pt>
                <c:pt idx="13">
                  <c:v>7</c:v>
                </c:pt>
                <c:pt idx="14">
                  <c:v>6</c:v>
                </c:pt>
                <c:pt idx="15">
                  <c:v>5</c:v>
                </c:pt>
                <c:pt idx="16">
                  <c:v>4</c:v>
                </c:pt>
                <c:pt idx="17">
                  <c:v>4</c:v>
                </c:pt>
                <c:pt idx="18">
                  <c:v>3</c:v>
                </c:pt>
                <c:pt idx="19">
                  <c:v>3</c:v>
                </c:pt>
                <c:pt idx="20">
                  <c:v>2</c:v>
                </c:pt>
                <c:pt idx="21">
                  <c:v>2</c:v>
                </c:pt>
                <c:pt idx="22">
                  <c:v>1</c:v>
                </c:pt>
                <c:pt idx="23">
                  <c:v>1</c:v>
                </c:pt>
                <c:pt idx="24">
                  <c:v>1</c:v>
                </c:pt>
                <c:pt idx="25">
                  <c:v>0</c:v>
                </c:pt>
              </c:numCache>
            </c:numRef>
          </c:val>
          <c:extLst>
            <c:ext xmlns:c16="http://schemas.microsoft.com/office/drawing/2014/chart" uri="{C3380CC4-5D6E-409C-BE32-E72D297353CC}">
              <c16:uniqueId val="{00000000-078E-4955-9D5F-5006EDF853D6}"/>
            </c:ext>
          </c:extLst>
        </c:ser>
        <c:dLbls>
          <c:showLegendKey val="0"/>
          <c:showVal val="0"/>
          <c:showCatName val="0"/>
          <c:showSerName val="0"/>
          <c:showPercent val="0"/>
          <c:showBubbleSize val="0"/>
        </c:dLbls>
        <c:gapWidth val="219"/>
        <c:overlap val="-27"/>
        <c:axId val="483589256"/>
        <c:axId val="483586736"/>
      </c:barChart>
      <c:catAx>
        <c:axId val="483589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483586736"/>
        <c:crosses val="autoZero"/>
        <c:auto val="1"/>
        <c:lblAlgn val="ctr"/>
        <c:lblOffset val="100"/>
        <c:noMultiLvlLbl val="0"/>
      </c:catAx>
      <c:valAx>
        <c:axId val="483586736"/>
        <c:scaling>
          <c:orientation val="minMax"/>
          <c:max val="5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3589256"/>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'topic count'!$A$11</c:f>
              <c:strCache>
                <c:ptCount val="1"/>
                <c:pt idx="0">
                  <c:v>post-25</c:v>
                </c:pt>
              </c:strCache>
            </c:strRef>
          </c:tx>
          <c:spPr>
            <a:solidFill>
              <a:schemeClr val="accent1"/>
            </a:solidFill>
            <a:ln>
              <a:noFill/>
            </a:ln>
            <a:effectLst/>
          </c:spPr>
          <c:invertIfNegative val="0"/>
          <c:cat>
            <c:strRef>
              <c:f>'topic count'!$B$10:$AA$10</c:f>
              <c:strCache>
                <c:ptCount val="26"/>
                <c:pt idx="0">
                  <c:v>Scale up opportunities &amp; barriers</c:v>
                </c:pt>
                <c:pt idx="1">
                  <c:v>Systemic change</c:v>
                </c:pt>
                <c:pt idx="2">
                  <c:v>Communication, advocacy &amp; political engagement</c:v>
                </c:pt>
                <c:pt idx="3">
                  <c:v>Economic models &amp; financing</c:v>
                </c:pt>
                <c:pt idx="4">
                  <c:v>Social &amp; community impacts</c:v>
                </c:pt>
                <c:pt idx="5">
                  <c:v>Culture, heritage &amp; traditional knowledge</c:v>
                </c:pt>
                <c:pt idx="6">
                  <c:v>Land access &amp; new entrants</c:v>
                </c:pt>
                <c:pt idx="7">
                  <c:v>Economic status, jobs &amp; livelihoods</c:v>
                </c:pt>
                <c:pt idx="8">
                  <c:v>Policy &amp; governance</c:v>
                </c:pt>
                <c:pt idx="9">
                  <c:v>Education, training &amp; knowledge exchange</c:v>
                </c:pt>
                <c:pt idx="10">
                  <c:v>Labour &amp; workers rights</c:v>
                </c:pt>
                <c:pt idx="11">
                  <c:v>Agroecological practices &amp; alternatives to conventional</c:v>
                </c:pt>
                <c:pt idx="12">
                  <c:v>Land justice</c:v>
                </c:pt>
                <c:pt idx="13">
                  <c:v>Food sovereignty &amp; justice</c:v>
                </c:pt>
                <c:pt idx="14">
                  <c:v>Yield</c:v>
                </c:pt>
                <c:pt idx="15">
                  <c:v>Quality of produce</c:v>
                </c:pt>
                <c:pt idx="16">
                  <c:v>Ecology &amp; biodiversity</c:v>
                </c:pt>
                <c:pt idx="17">
                  <c:v>GHGs &amp; climate mitigation</c:v>
                </c:pt>
                <c:pt idx="18">
                  <c:v>Soil health</c:v>
                </c:pt>
                <c:pt idx="19">
                  <c:v>Tools, tech &amp; appropriate innovation</c:v>
                </c:pt>
                <c:pt idx="20">
                  <c:v>Resilience to shocks (incl. climate change)</c:v>
                </c:pt>
                <c:pt idx="21">
                  <c:v>Water resources</c:v>
                </c:pt>
                <c:pt idx="22">
                  <c:v>Research</c:v>
                </c:pt>
                <c:pt idx="23">
                  <c:v>Resource management &amp; circularity</c:v>
                </c:pt>
                <c:pt idx="24">
                  <c:v>Certification &amp; standards</c:v>
                </c:pt>
                <c:pt idx="25">
                  <c:v>Animal welfare</c:v>
                </c:pt>
              </c:strCache>
            </c:strRef>
          </c:cat>
          <c:val>
            <c:numRef>
              <c:f>'topic count'!$B$11:$AA$11</c:f>
              <c:numCache>
                <c:formatCode>General</c:formatCode>
                <c:ptCount val="26"/>
                <c:pt idx="0">
                  <c:v>48</c:v>
                </c:pt>
                <c:pt idx="1">
                  <c:v>33</c:v>
                </c:pt>
                <c:pt idx="2">
                  <c:v>27</c:v>
                </c:pt>
                <c:pt idx="3">
                  <c:v>23</c:v>
                </c:pt>
                <c:pt idx="4">
                  <c:v>23</c:v>
                </c:pt>
                <c:pt idx="5">
                  <c:v>21</c:v>
                </c:pt>
                <c:pt idx="6">
                  <c:v>19</c:v>
                </c:pt>
                <c:pt idx="7">
                  <c:v>19</c:v>
                </c:pt>
                <c:pt idx="8">
                  <c:v>19</c:v>
                </c:pt>
                <c:pt idx="9">
                  <c:v>18</c:v>
                </c:pt>
                <c:pt idx="10">
                  <c:v>17</c:v>
                </c:pt>
                <c:pt idx="11">
                  <c:v>14</c:v>
                </c:pt>
                <c:pt idx="12">
                  <c:v>12</c:v>
                </c:pt>
                <c:pt idx="13">
                  <c:v>11</c:v>
                </c:pt>
                <c:pt idx="14">
                  <c:v>11</c:v>
                </c:pt>
                <c:pt idx="15">
                  <c:v>10</c:v>
                </c:pt>
                <c:pt idx="16">
                  <c:v>10</c:v>
                </c:pt>
                <c:pt idx="17">
                  <c:v>9</c:v>
                </c:pt>
                <c:pt idx="18">
                  <c:v>9</c:v>
                </c:pt>
                <c:pt idx="19">
                  <c:v>8</c:v>
                </c:pt>
                <c:pt idx="20">
                  <c:v>7</c:v>
                </c:pt>
                <c:pt idx="21">
                  <c:v>5</c:v>
                </c:pt>
                <c:pt idx="22">
                  <c:v>5</c:v>
                </c:pt>
                <c:pt idx="23">
                  <c:v>5</c:v>
                </c:pt>
                <c:pt idx="24">
                  <c:v>3</c:v>
                </c:pt>
                <c:pt idx="25">
                  <c:v>3</c:v>
                </c:pt>
              </c:numCache>
            </c:numRef>
          </c:val>
          <c:extLst>
            <c:ext xmlns:c16="http://schemas.microsoft.com/office/drawing/2014/chart" uri="{C3380CC4-5D6E-409C-BE32-E72D297353CC}">
              <c16:uniqueId val="{00000000-68F1-43E1-B94A-75A9DD7D1A69}"/>
            </c:ext>
          </c:extLst>
        </c:ser>
        <c:dLbls>
          <c:showLegendKey val="0"/>
          <c:showVal val="0"/>
          <c:showCatName val="0"/>
          <c:showSerName val="0"/>
          <c:showPercent val="0"/>
          <c:showBubbleSize val="0"/>
        </c:dLbls>
        <c:gapWidth val="219"/>
        <c:overlap val="-27"/>
        <c:axId val="556396624"/>
        <c:axId val="556398424"/>
      </c:barChart>
      <c:catAx>
        <c:axId val="556396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6398424"/>
        <c:crosses val="autoZero"/>
        <c:auto val="1"/>
        <c:lblAlgn val="ctr"/>
        <c:lblOffset val="100"/>
        <c:noMultiLvlLbl val="0"/>
      </c:catAx>
      <c:valAx>
        <c:axId val="556398424"/>
        <c:scaling>
          <c:orientation val="minMax"/>
          <c:max val="5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639662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'topic count'!$A$3</c:f>
              <c:strCache>
                <c:ptCount val="1"/>
                <c:pt idx="0">
                  <c:v>all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DFAC-4A67-A637-36FAAD3D1832}"/>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DFAC-4A67-A637-36FAAD3D1832}"/>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DFAC-4A67-A637-36FAAD3D1832}"/>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DFAC-4A67-A637-36FAAD3D1832}"/>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DFAC-4A67-A637-36FAAD3D1832}"/>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DFAC-4A67-A637-36FAAD3D1832}"/>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DFAC-4A67-A637-36FAAD3D1832}"/>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DFAC-4A67-A637-36FAAD3D1832}"/>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DFAC-4A67-A637-36FAAD3D1832}"/>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DFAC-4A67-A637-36FAAD3D1832}"/>
              </c:ext>
            </c:extLst>
          </c:dPt>
          <c:dPt>
            <c:idx val="10"/>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15-DFAC-4A67-A637-36FAAD3D1832}"/>
              </c:ext>
            </c:extLst>
          </c:dPt>
          <c:dPt>
            <c:idx val="11"/>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17-DFAC-4A67-A637-36FAAD3D1832}"/>
              </c:ext>
            </c:extLst>
          </c:dPt>
          <c:dPt>
            <c:idx val="12"/>
            <c:bubble3D val="0"/>
            <c:spPr>
              <a:solidFill>
                <a:schemeClr val="accent1">
                  <a:lumMod val="80000"/>
                  <a:lumOff val="20000"/>
                </a:schemeClr>
              </a:solidFill>
              <a:ln w="19050">
                <a:solidFill>
                  <a:schemeClr val="lt1"/>
                </a:solidFill>
              </a:ln>
              <a:effectLst/>
            </c:spPr>
            <c:extLst>
              <c:ext xmlns:c16="http://schemas.microsoft.com/office/drawing/2014/chart" uri="{C3380CC4-5D6E-409C-BE32-E72D297353CC}">
                <c16:uniqueId val="{00000019-DFAC-4A67-A637-36FAAD3D1832}"/>
              </c:ext>
            </c:extLst>
          </c:dPt>
          <c:dPt>
            <c:idx val="13"/>
            <c:bubble3D val="0"/>
            <c:spPr>
              <a:solidFill>
                <a:schemeClr val="accent2">
                  <a:lumMod val="80000"/>
                  <a:lumOff val="20000"/>
                </a:schemeClr>
              </a:solidFill>
              <a:ln w="19050">
                <a:solidFill>
                  <a:schemeClr val="lt1"/>
                </a:solidFill>
              </a:ln>
              <a:effectLst/>
            </c:spPr>
            <c:extLst>
              <c:ext xmlns:c16="http://schemas.microsoft.com/office/drawing/2014/chart" uri="{C3380CC4-5D6E-409C-BE32-E72D297353CC}">
                <c16:uniqueId val="{0000001B-DFAC-4A67-A637-36FAAD3D1832}"/>
              </c:ext>
            </c:extLst>
          </c:dPt>
          <c:dPt>
            <c:idx val="14"/>
            <c:bubble3D val="0"/>
            <c:spPr>
              <a:solidFill>
                <a:schemeClr val="accent3">
                  <a:lumMod val="80000"/>
                  <a:lumOff val="20000"/>
                </a:schemeClr>
              </a:solidFill>
              <a:ln w="19050">
                <a:solidFill>
                  <a:schemeClr val="lt1"/>
                </a:solidFill>
              </a:ln>
              <a:effectLst/>
            </c:spPr>
            <c:extLst>
              <c:ext xmlns:c16="http://schemas.microsoft.com/office/drawing/2014/chart" uri="{C3380CC4-5D6E-409C-BE32-E72D297353CC}">
                <c16:uniqueId val="{0000001D-DFAC-4A67-A637-36FAAD3D1832}"/>
              </c:ext>
            </c:extLst>
          </c:dPt>
          <c:dPt>
            <c:idx val="15"/>
            <c:bubble3D val="0"/>
            <c:spPr>
              <a:solidFill>
                <a:schemeClr val="accent4">
                  <a:lumMod val="80000"/>
                  <a:lumOff val="20000"/>
                </a:schemeClr>
              </a:solidFill>
              <a:ln w="19050">
                <a:solidFill>
                  <a:schemeClr val="lt1"/>
                </a:solidFill>
              </a:ln>
              <a:effectLst/>
            </c:spPr>
            <c:extLst>
              <c:ext xmlns:c16="http://schemas.microsoft.com/office/drawing/2014/chart" uri="{C3380CC4-5D6E-409C-BE32-E72D297353CC}">
                <c16:uniqueId val="{0000001F-DFAC-4A67-A637-36FAAD3D1832}"/>
              </c:ext>
            </c:extLst>
          </c:dPt>
          <c:dPt>
            <c:idx val="16"/>
            <c:bubble3D val="0"/>
            <c:spPr>
              <a:solidFill>
                <a:schemeClr val="accent5">
                  <a:lumMod val="80000"/>
                  <a:lumOff val="20000"/>
                </a:schemeClr>
              </a:solidFill>
              <a:ln w="19050">
                <a:solidFill>
                  <a:schemeClr val="lt1"/>
                </a:solidFill>
              </a:ln>
              <a:effectLst/>
            </c:spPr>
            <c:extLst>
              <c:ext xmlns:c16="http://schemas.microsoft.com/office/drawing/2014/chart" uri="{C3380CC4-5D6E-409C-BE32-E72D297353CC}">
                <c16:uniqueId val="{00000021-DFAC-4A67-A637-36FAAD3D1832}"/>
              </c:ext>
            </c:extLst>
          </c:dPt>
          <c:dPt>
            <c:idx val="17"/>
            <c:bubble3D val="0"/>
            <c:spPr>
              <a:solidFill>
                <a:schemeClr val="accent6">
                  <a:lumMod val="80000"/>
                  <a:lumOff val="20000"/>
                </a:schemeClr>
              </a:solidFill>
              <a:ln w="19050">
                <a:solidFill>
                  <a:schemeClr val="lt1"/>
                </a:solidFill>
              </a:ln>
              <a:effectLst/>
            </c:spPr>
            <c:extLst>
              <c:ext xmlns:c16="http://schemas.microsoft.com/office/drawing/2014/chart" uri="{C3380CC4-5D6E-409C-BE32-E72D297353CC}">
                <c16:uniqueId val="{00000023-DFAC-4A67-A637-36FAAD3D1832}"/>
              </c:ext>
            </c:extLst>
          </c:dPt>
          <c:dPt>
            <c:idx val="18"/>
            <c:bubble3D val="0"/>
            <c:spPr>
              <a:solidFill>
                <a:schemeClr val="accent1">
                  <a:lumMod val="80000"/>
                </a:schemeClr>
              </a:solidFill>
              <a:ln w="19050">
                <a:solidFill>
                  <a:schemeClr val="lt1"/>
                </a:solidFill>
              </a:ln>
              <a:effectLst/>
            </c:spPr>
            <c:extLst>
              <c:ext xmlns:c16="http://schemas.microsoft.com/office/drawing/2014/chart" uri="{C3380CC4-5D6E-409C-BE32-E72D297353CC}">
                <c16:uniqueId val="{00000025-DFAC-4A67-A637-36FAAD3D1832}"/>
              </c:ext>
            </c:extLst>
          </c:dPt>
          <c:dPt>
            <c:idx val="19"/>
            <c:bubble3D val="0"/>
            <c:spPr>
              <a:solidFill>
                <a:schemeClr val="accent2">
                  <a:lumMod val="80000"/>
                </a:schemeClr>
              </a:solidFill>
              <a:ln w="19050">
                <a:solidFill>
                  <a:schemeClr val="lt1"/>
                </a:solidFill>
              </a:ln>
              <a:effectLst/>
            </c:spPr>
            <c:extLst>
              <c:ext xmlns:c16="http://schemas.microsoft.com/office/drawing/2014/chart" uri="{C3380CC4-5D6E-409C-BE32-E72D297353CC}">
                <c16:uniqueId val="{00000027-DFAC-4A67-A637-36FAAD3D1832}"/>
              </c:ext>
            </c:extLst>
          </c:dPt>
          <c:dPt>
            <c:idx val="20"/>
            <c:bubble3D val="0"/>
            <c:spPr>
              <a:solidFill>
                <a:schemeClr val="accent3">
                  <a:lumMod val="80000"/>
                </a:schemeClr>
              </a:solidFill>
              <a:ln w="19050">
                <a:solidFill>
                  <a:schemeClr val="lt1"/>
                </a:solidFill>
              </a:ln>
              <a:effectLst/>
            </c:spPr>
            <c:extLst>
              <c:ext xmlns:c16="http://schemas.microsoft.com/office/drawing/2014/chart" uri="{C3380CC4-5D6E-409C-BE32-E72D297353CC}">
                <c16:uniqueId val="{00000029-DFAC-4A67-A637-36FAAD3D1832}"/>
              </c:ext>
            </c:extLst>
          </c:dPt>
          <c:dPt>
            <c:idx val="21"/>
            <c:bubble3D val="0"/>
            <c:spPr>
              <a:solidFill>
                <a:schemeClr val="accent4">
                  <a:lumMod val="80000"/>
                </a:schemeClr>
              </a:solidFill>
              <a:ln w="19050">
                <a:solidFill>
                  <a:schemeClr val="lt1"/>
                </a:solidFill>
              </a:ln>
              <a:effectLst/>
            </c:spPr>
            <c:extLst>
              <c:ext xmlns:c16="http://schemas.microsoft.com/office/drawing/2014/chart" uri="{C3380CC4-5D6E-409C-BE32-E72D297353CC}">
                <c16:uniqueId val="{0000002B-DFAC-4A67-A637-36FAAD3D1832}"/>
              </c:ext>
            </c:extLst>
          </c:dPt>
          <c:dPt>
            <c:idx val="22"/>
            <c:bubble3D val="0"/>
            <c:spPr>
              <a:solidFill>
                <a:schemeClr val="accent5">
                  <a:lumMod val="80000"/>
                </a:schemeClr>
              </a:solidFill>
              <a:ln w="19050">
                <a:solidFill>
                  <a:schemeClr val="lt1"/>
                </a:solidFill>
              </a:ln>
              <a:effectLst/>
            </c:spPr>
            <c:extLst>
              <c:ext xmlns:c16="http://schemas.microsoft.com/office/drawing/2014/chart" uri="{C3380CC4-5D6E-409C-BE32-E72D297353CC}">
                <c16:uniqueId val="{0000002D-DFAC-4A67-A637-36FAAD3D1832}"/>
              </c:ext>
            </c:extLst>
          </c:dPt>
          <c:dPt>
            <c:idx val="23"/>
            <c:bubble3D val="0"/>
            <c:spPr>
              <a:solidFill>
                <a:schemeClr val="accent6">
                  <a:lumMod val="80000"/>
                </a:schemeClr>
              </a:solidFill>
              <a:ln w="19050">
                <a:solidFill>
                  <a:schemeClr val="lt1"/>
                </a:solidFill>
              </a:ln>
              <a:effectLst/>
            </c:spPr>
            <c:extLst>
              <c:ext xmlns:c16="http://schemas.microsoft.com/office/drawing/2014/chart" uri="{C3380CC4-5D6E-409C-BE32-E72D297353CC}">
                <c16:uniqueId val="{0000002F-DFAC-4A67-A637-36FAAD3D1832}"/>
              </c:ext>
            </c:extLst>
          </c:dPt>
          <c:dPt>
            <c:idx val="24"/>
            <c:bubble3D val="0"/>
            <c:spPr>
              <a:solidFill>
                <a:schemeClr val="accent1">
                  <a:lumMod val="60000"/>
                  <a:lumOff val="40000"/>
                </a:schemeClr>
              </a:solidFill>
              <a:ln w="19050">
                <a:solidFill>
                  <a:schemeClr val="lt1"/>
                </a:solidFill>
              </a:ln>
              <a:effectLst/>
            </c:spPr>
            <c:extLst>
              <c:ext xmlns:c16="http://schemas.microsoft.com/office/drawing/2014/chart" uri="{C3380CC4-5D6E-409C-BE32-E72D297353CC}">
                <c16:uniqueId val="{00000031-DFAC-4A67-A637-36FAAD3D1832}"/>
              </c:ext>
            </c:extLst>
          </c:dPt>
          <c:dPt>
            <c:idx val="25"/>
            <c:bubble3D val="0"/>
            <c:spPr>
              <a:solidFill>
                <a:schemeClr val="accent2">
                  <a:lumMod val="60000"/>
                  <a:lumOff val="40000"/>
                </a:schemeClr>
              </a:solidFill>
              <a:ln w="19050">
                <a:solidFill>
                  <a:schemeClr val="lt1"/>
                </a:solidFill>
              </a:ln>
              <a:effectLst/>
            </c:spPr>
            <c:extLst>
              <c:ext xmlns:c16="http://schemas.microsoft.com/office/drawing/2014/chart" uri="{C3380CC4-5D6E-409C-BE32-E72D297353CC}">
                <c16:uniqueId val="{00000033-DFAC-4A67-A637-36FAAD3D1832}"/>
              </c:ext>
            </c:extLst>
          </c:dPt>
          <c:dLbls>
            <c:dLbl>
              <c:idx val="0"/>
              <c:layout>
                <c:manualLayout>
                  <c:x val="0.13796285714716161"/>
                  <c:y val="2.3672588600959547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FAC-4A67-A637-36FAAD3D1832}"/>
                </c:ext>
              </c:extLst>
            </c:dLbl>
            <c:dLbl>
              <c:idx val="1"/>
              <c:layout>
                <c:manualLayout>
                  <c:x val="2.5966121582571083E-2"/>
                  <c:y val="0"/>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FAC-4A67-A637-36FAAD3D1832}"/>
                </c:ext>
              </c:extLst>
            </c:dLbl>
            <c:dLbl>
              <c:idx val="4"/>
              <c:layout>
                <c:manualLayout>
                  <c:x val="1.5055938537017272E-2"/>
                  <c:y val="1.2572762715875393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DFAC-4A67-A637-36FAAD3D1832}"/>
                </c:ext>
              </c:extLst>
            </c:dLbl>
            <c:dLbl>
              <c:idx val="5"/>
              <c:layout>
                <c:manualLayout>
                  <c:x val="4.3689181573915666E-2"/>
                  <c:y val="6.2666669079031881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B-DFAC-4A67-A637-36FAAD3D1832}"/>
                </c:ext>
              </c:extLst>
            </c:dLbl>
            <c:dLbl>
              <c:idx val="6"/>
              <c:layout>
                <c:manualLayout>
                  <c:x val="9.1689033257511834E-2"/>
                  <c:y val="3.5708596147261296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FAC-4A67-A637-36FAAD3D1832}"/>
                </c:ext>
              </c:extLst>
            </c:dLbl>
            <c:dLbl>
              <c:idx val="7"/>
              <c:layout>
                <c:manualLayout>
                  <c:x val="4.5193641840557901E-2"/>
                  <c:y val="3.5896328250905281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F-DFAC-4A67-A637-36FAAD3D1832}"/>
                </c:ext>
              </c:extLst>
            </c:dLbl>
            <c:dLbl>
              <c:idx val="10"/>
              <c:layout>
                <c:manualLayout>
                  <c:x val="-8.1917215451091877E-3"/>
                  <c:y val="-2.9244445570214876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5-DFAC-4A67-A637-36FAAD3D1832}"/>
                </c:ext>
              </c:extLst>
            </c:dLbl>
            <c:dLbl>
              <c:idx val="11"/>
              <c:layout>
                <c:manualLayout>
                  <c:x val="-4.5054468498100533E-2"/>
                  <c:y val="1.2533333815806395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DFAC-4A67-A637-36FAAD3D1832}"/>
                </c:ext>
              </c:extLst>
            </c:dLbl>
            <c:dLbl>
              <c:idx val="12"/>
              <c:layout>
                <c:manualLayout>
                  <c:x val="-2.7305738483697318E-2"/>
                  <c:y val="-3.8295855373530293E-17"/>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9-DFAC-4A67-A637-36FAAD3D1832}"/>
                </c:ext>
              </c:extLst>
            </c:dLbl>
            <c:dLbl>
              <c:idx val="15"/>
              <c:layout>
                <c:manualLayout>
                  <c:x val="-5.8707337739949177E-2"/>
                  <c:y val="1.0444444846505313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F-DFAC-4A67-A637-36FAAD3D1832}"/>
                </c:ext>
              </c:extLst>
            </c:dLbl>
            <c:dLbl>
              <c:idx val="16"/>
              <c:layout>
                <c:manualLayout>
                  <c:x val="-7.2431812835593024E-2"/>
                  <c:y val="2.518518714378825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1-DFAC-4A67-A637-36FAAD3D1832}"/>
                </c:ext>
              </c:extLst>
            </c:dLbl>
            <c:dLbl>
              <c:idx val="17"/>
              <c:layout>
                <c:manualLayout>
                  <c:x val="-0.17492966118784731"/>
                  <c:y val="4.1975311906313744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3-DFAC-4A67-A637-36FAAD3D1832}"/>
                </c:ext>
              </c:extLst>
            </c:dLbl>
            <c:dLbl>
              <c:idx val="18"/>
              <c:layout>
                <c:manualLayout>
                  <c:x val="-9.7031296440134043E-2"/>
                  <c:y val="2.7283952739103896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5-DFAC-4A67-A637-36FAAD3D1832}"/>
                </c:ext>
              </c:extLst>
            </c:dLbl>
            <c:dLbl>
              <c:idx val="19"/>
              <c:layout>
                <c:manualLayout>
                  <c:x val="-0.17491212087364108"/>
                  <c:y val="1.6730797451602795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7-DFAC-4A67-A637-36FAAD3D1832}"/>
                </c:ext>
              </c:extLst>
            </c:dLbl>
            <c:dLbl>
              <c:idx val="20"/>
              <c:layout>
                <c:manualLayout>
                  <c:x val="-0.17356302320981723"/>
                  <c:y val="6.2962967859470625E-3"/>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9-DFAC-4A67-A637-36FAAD3D1832}"/>
                </c:ext>
              </c:extLst>
            </c:dLbl>
            <c:dLbl>
              <c:idx val="21"/>
              <c:layout>
                <c:manualLayout>
                  <c:x val="-0.1175308661105849"/>
                  <c:y val="-1.5740824593434406E-2"/>
                </c:manualLayout>
              </c:layout>
              <c:dLblPos val="bestFit"/>
              <c:showLegendKey val="0"/>
              <c:showVal val="0"/>
              <c:showCatName val="1"/>
              <c:showSerName val="0"/>
              <c:showPercent val="0"/>
              <c:showBubbleSize val="0"/>
              <c:extLst>
                <c:ext xmlns:c15="http://schemas.microsoft.com/office/drawing/2012/chart" uri="{CE6537A1-D6FC-4f65-9D91-7224C49458BB}">
                  <c15:layout>
                    <c:manualLayout>
                      <c:w val="0.32210290504190414"/>
                      <c:h val="3.118765674639111E-2"/>
                    </c:manualLayout>
                  </c15:layout>
                </c:ext>
                <c:ext xmlns:c16="http://schemas.microsoft.com/office/drawing/2014/chart" uri="{C3380CC4-5D6E-409C-BE32-E72D297353CC}">
                  <c16:uniqueId val="{0000002B-DFAC-4A67-A637-36FAAD3D1832}"/>
                </c:ext>
              </c:extLst>
            </c:dLbl>
            <c:dLbl>
              <c:idx val="22"/>
              <c:layout>
                <c:manualLayout>
                  <c:x val="-4.9198967209082102E-2"/>
                  <c:y val="8.3950623812627488E-3"/>
                </c:manualLayout>
              </c:layout>
              <c:dLblPos val="bestFit"/>
              <c:showLegendKey val="0"/>
              <c:showVal val="0"/>
              <c:showCatName val="1"/>
              <c:showSerName val="0"/>
              <c:showPercent val="0"/>
              <c:showBubbleSize val="0"/>
              <c:extLst>
                <c:ext xmlns:c15="http://schemas.microsoft.com/office/drawing/2012/chart" uri="{CE6537A1-D6FC-4f65-9D91-7224C49458BB}">
                  <c15:layout>
                    <c:manualLayout>
                      <c:w val="9.432535324363453E-2"/>
                      <c:h val="9.3248155399875993E-2"/>
                    </c:manualLayout>
                  </c15:layout>
                </c:ext>
                <c:ext xmlns:c16="http://schemas.microsoft.com/office/drawing/2014/chart" uri="{C3380CC4-5D6E-409C-BE32-E72D297353CC}">
                  <c16:uniqueId val="{0000002D-DFAC-4A67-A637-36FAAD3D1832}"/>
                </c:ext>
              </c:extLst>
            </c:dLbl>
            <c:dLbl>
              <c:idx val="23"/>
              <c:layout>
                <c:manualLayout>
                  <c:x val="-1.2265952485333492E-2"/>
                  <c:y val="-3.1560476839543258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F-DFAC-4A67-A637-36FAAD3D1832}"/>
                </c:ext>
              </c:extLst>
            </c:dLbl>
            <c:dLbl>
              <c:idx val="24"/>
              <c:layout>
                <c:manualLayout>
                  <c:x val="5.603215709923224E-2"/>
                  <c:y val="-2.9382718334419623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31-DFAC-4A67-A637-36FAAD3D1832}"/>
                </c:ext>
              </c:extLst>
            </c:dLbl>
            <c:dLbl>
              <c:idx val="25"/>
              <c:layout>
                <c:manualLayout>
                  <c:x val="0.12436405600073519"/>
                  <c:y val="-1.8888890357841186E-2"/>
                </c:manualLayout>
              </c:layout>
              <c:dLblPos val="bestFit"/>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33-DFAC-4A67-A637-36FAAD3D1832}"/>
                </c:ext>
              </c:extLst>
            </c:dLbl>
            <c:spPr>
              <a:noFill/>
              <a:ln>
                <a:noFill/>
              </a:ln>
              <a:effectLst/>
            </c:spPr>
            <c:txPr>
              <a:bodyPr rot="0" spcFirstLastPara="1" vertOverflow="ellipsis" vert="horz" wrap="square" anchor="ctr" anchorCtr="1"/>
              <a:lstStyle/>
              <a:p>
                <a:pPr>
                  <a:defRPr sz="11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'topic count'!$B$2:$AA$2</c:f>
              <c:strCache>
                <c:ptCount val="26"/>
                <c:pt idx="0">
                  <c:v>Scale up opportunities &amp; barriers</c:v>
                </c:pt>
                <c:pt idx="1">
                  <c:v>Systemic change</c:v>
                </c:pt>
                <c:pt idx="2">
                  <c:v>Agroecological practices &amp; alternatives to conventional</c:v>
                </c:pt>
                <c:pt idx="3">
                  <c:v>Social &amp; community impacts</c:v>
                </c:pt>
                <c:pt idx="4">
                  <c:v>Economic status, jobs &amp; livelihoods</c:v>
                </c:pt>
                <c:pt idx="5">
                  <c:v>Soil health</c:v>
                </c:pt>
                <c:pt idx="6">
                  <c:v>Economic models &amp; financing</c:v>
                </c:pt>
                <c:pt idx="7">
                  <c:v>Policy &amp; governance</c:v>
                </c:pt>
                <c:pt idx="8">
                  <c:v>GHGs &amp; climate mitigation</c:v>
                </c:pt>
                <c:pt idx="9">
                  <c:v>Ecology &amp; biodiversity</c:v>
                </c:pt>
                <c:pt idx="10">
                  <c:v>Communication, advocacy &amp; political engagement</c:v>
                </c:pt>
                <c:pt idx="11">
                  <c:v>Land access &amp; new entrants</c:v>
                </c:pt>
                <c:pt idx="12">
                  <c:v>Education, training &amp; knowledge exchange</c:v>
                </c:pt>
                <c:pt idx="13">
                  <c:v>Culture, heritage &amp; traditional knowledge</c:v>
                </c:pt>
                <c:pt idx="14">
                  <c:v>Resource management &amp; circularity</c:v>
                </c:pt>
                <c:pt idx="15">
                  <c:v>Labour &amp; workers rights</c:v>
                </c:pt>
                <c:pt idx="16">
                  <c:v>Tools, tech &amp; appropriate innovation</c:v>
                </c:pt>
                <c:pt idx="17">
                  <c:v>Yield</c:v>
                </c:pt>
                <c:pt idx="18">
                  <c:v>Land justice</c:v>
                </c:pt>
                <c:pt idx="19">
                  <c:v>Food sovereignty &amp; justice</c:v>
                </c:pt>
                <c:pt idx="20">
                  <c:v>Quality of produce</c:v>
                </c:pt>
                <c:pt idx="21">
                  <c:v>Resilience to shocks (incl. climate change)</c:v>
                </c:pt>
                <c:pt idx="22">
                  <c:v>Certification &amp; standards</c:v>
                </c:pt>
                <c:pt idx="23">
                  <c:v>Research</c:v>
                </c:pt>
                <c:pt idx="24">
                  <c:v>Animal welfare</c:v>
                </c:pt>
                <c:pt idx="25">
                  <c:v>Water resources</c:v>
                </c:pt>
              </c:strCache>
            </c:strRef>
          </c:cat>
          <c:val>
            <c:numRef>
              <c:f>'topic count'!$B$3:$AA$3</c:f>
              <c:numCache>
                <c:formatCode>General</c:formatCode>
                <c:ptCount val="26"/>
                <c:pt idx="0">
                  <c:v>55</c:v>
                </c:pt>
                <c:pt idx="1">
                  <c:v>43</c:v>
                </c:pt>
                <c:pt idx="2">
                  <c:v>42</c:v>
                </c:pt>
                <c:pt idx="3">
                  <c:v>39</c:v>
                </c:pt>
                <c:pt idx="4">
                  <c:v>35</c:v>
                </c:pt>
                <c:pt idx="5">
                  <c:v>33</c:v>
                </c:pt>
                <c:pt idx="6">
                  <c:v>32</c:v>
                </c:pt>
                <c:pt idx="7">
                  <c:v>32</c:v>
                </c:pt>
                <c:pt idx="8">
                  <c:v>30</c:v>
                </c:pt>
                <c:pt idx="9">
                  <c:v>29</c:v>
                </c:pt>
                <c:pt idx="10">
                  <c:v>28</c:v>
                </c:pt>
                <c:pt idx="11">
                  <c:v>27</c:v>
                </c:pt>
                <c:pt idx="12">
                  <c:v>24</c:v>
                </c:pt>
                <c:pt idx="13">
                  <c:v>23</c:v>
                </c:pt>
                <c:pt idx="14">
                  <c:v>22</c:v>
                </c:pt>
                <c:pt idx="15">
                  <c:v>21</c:v>
                </c:pt>
                <c:pt idx="16">
                  <c:v>20</c:v>
                </c:pt>
                <c:pt idx="17">
                  <c:v>19</c:v>
                </c:pt>
                <c:pt idx="18">
                  <c:v>17</c:v>
                </c:pt>
                <c:pt idx="19">
                  <c:v>15</c:v>
                </c:pt>
                <c:pt idx="20">
                  <c:v>12</c:v>
                </c:pt>
                <c:pt idx="21">
                  <c:v>8</c:v>
                </c:pt>
                <c:pt idx="22">
                  <c:v>6</c:v>
                </c:pt>
                <c:pt idx="23">
                  <c:v>6</c:v>
                </c:pt>
                <c:pt idx="24">
                  <c:v>6</c:v>
                </c:pt>
                <c:pt idx="25">
                  <c:v>5</c:v>
                </c:pt>
              </c:numCache>
            </c:numRef>
          </c:val>
          <c:extLst>
            <c:ext xmlns:c16="http://schemas.microsoft.com/office/drawing/2014/chart" uri="{C3380CC4-5D6E-409C-BE32-E72D297353CC}">
              <c16:uniqueId val="{00000034-DFAC-4A67-A637-36FAAD3D1832}"/>
            </c:ext>
          </c:extLst>
        </c:ser>
        <c:dLbls>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sz="1100"/>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'topic count'!$A$4</c:f>
              <c:strCache>
                <c:ptCount val="1"/>
                <c:pt idx="0">
                  <c:v>pre-25</c:v>
                </c:pt>
              </c:strCache>
            </c:strRef>
          </c:tx>
          <c:spPr>
            <a:solidFill>
              <a:schemeClr val="accent1"/>
            </a:solidFill>
            <a:ln>
              <a:noFill/>
            </a:ln>
            <a:effectLst/>
          </c:spPr>
          <c:invertIfNegative val="0"/>
          <c:cat>
            <c:strRef>
              <c:f>'topic count'!$B$2:$AA$2</c:f>
              <c:strCache>
                <c:ptCount val="26"/>
                <c:pt idx="0">
                  <c:v>Scale up opportunities &amp; barriers</c:v>
                </c:pt>
                <c:pt idx="1">
                  <c:v>Systemic change</c:v>
                </c:pt>
                <c:pt idx="2">
                  <c:v>Agroecological practices &amp; alternatives to conventional</c:v>
                </c:pt>
                <c:pt idx="3">
                  <c:v>Social &amp; community impacts</c:v>
                </c:pt>
                <c:pt idx="4">
                  <c:v>Economic status, jobs &amp; livelihoods</c:v>
                </c:pt>
                <c:pt idx="5">
                  <c:v>Soil health</c:v>
                </c:pt>
                <c:pt idx="6">
                  <c:v>Economic models &amp; financing</c:v>
                </c:pt>
                <c:pt idx="7">
                  <c:v>Policy &amp; governance</c:v>
                </c:pt>
                <c:pt idx="8">
                  <c:v>GHGs &amp; climate mitigation</c:v>
                </c:pt>
                <c:pt idx="9">
                  <c:v>Ecology &amp; biodiversity</c:v>
                </c:pt>
                <c:pt idx="10">
                  <c:v>Communication, advocacy &amp; political engagement</c:v>
                </c:pt>
                <c:pt idx="11">
                  <c:v>Land access &amp; new entrants</c:v>
                </c:pt>
                <c:pt idx="12">
                  <c:v>Education, training &amp; knowledge exchange</c:v>
                </c:pt>
                <c:pt idx="13">
                  <c:v>Culture, heritage &amp; traditional knowledge</c:v>
                </c:pt>
                <c:pt idx="14">
                  <c:v>Resource management &amp; circularity</c:v>
                </c:pt>
                <c:pt idx="15">
                  <c:v>Labour &amp; workers rights</c:v>
                </c:pt>
                <c:pt idx="16">
                  <c:v>Tools, tech &amp; appropriate innovation</c:v>
                </c:pt>
                <c:pt idx="17">
                  <c:v>Yield</c:v>
                </c:pt>
                <c:pt idx="18">
                  <c:v>Land justice</c:v>
                </c:pt>
                <c:pt idx="19">
                  <c:v>Food sovereignty &amp; justice</c:v>
                </c:pt>
                <c:pt idx="20">
                  <c:v>Quality of produce</c:v>
                </c:pt>
                <c:pt idx="21">
                  <c:v>Resilience to shocks (incl. climate change)</c:v>
                </c:pt>
                <c:pt idx="22">
                  <c:v>Certification &amp; standards</c:v>
                </c:pt>
                <c:pt idx="23">
                  <c:v>Research</c:v>
                </c:pt>
                <c:pt idx="24">
                  <c:v>Animal welfare</c:v>
                </c:pt>
                <c:pt idx="25">
                  <c:v>Water resources</c:v>
                </c:pt>
              </c:strCache>
            </c:strRef>
          </c:cat>
          <c:val>
            <c:numRef>
              <c:f>'topic count'!$B$4:$AA$4</c:f>
              <c:numCache>
                <c:formatCode>General</c:formatCode>
                <c:ptCount val="26"/>
                <c:pt idx="0">
                  <c:v>7</c:v>
                </c:pt>
                <c:pt idx="1">
                  <c:v>11</c:v>
                </c:pt>
                <c:pt idx="2">
                  <c:v>29</c:v>
                </c:pt>
                <c:pt idx="3">
                  <c:v>16</c:v>
                </c:pt>
                <c:pt idx="4">
                  <c:v>16</c:v>
                </c:pt>
                <c:pt idx="5">
                  <c:v>24</c:v>
                </c:pt>
                <c:pt idx="6">
                  <c:v>9</c:v>
                </c:pt>
                <c:pt idx="7">
                  <c:v>13</c:v>
                </c:pt>
                <c:pt idx="8">
                  <c:v>21</c:v>
                </c:pt>
                <c:pt idx="9">
                  <c:v>19</c:v>
                </c:pt>
                <c:pt idx="10">
                  <c:v>1</c:v>
                </c:pt>
                <c:pt idx="11">
                  <c:v>8</c:v>
                </c:pt>
                <c:pt idx="12">
                  <c:v>6</c:v>
                </c:pt>
                <c:pt idx="13">
                  <c:v>2</c:v>
                </c:pt>
                <c:pt idx="14">
                  <c:v>17</c:v>
                </c:pt>
                <c:pt idx="15">
                  <c:v>4</c:v>
                </c:pt>
                <c:pt idx="16">
                  <c:v>12</c:v>
                </c:pt>
                <c:pt idx="17">
                  <c:v>8</c:v>
                </c:pt>
                <c:pt idx="18">
                  <c:v>5</c:v>
                </c:pt>
                <c:pt idx="19">
                  <c:v>4</c:v>
                </c:pt>
                <c:pt idx="20">
                  <c:v>2</c:v>
                </c:pt>
                <c:pt idx="21">
                  <c:v>1</c:v>
                </c:pt>
                <c:pt idx="22">
                  <c:v>3</c:v>
                </c:pt>
                <c:pt idx="23">
                  <c:v>1</c:v>
                </c:pt>
                <c:pt idx="24">
                  <c:v>3</c:v>
                </c:pt>
                <c:pt idx="25">
                  <c:v>0</c:v>
                </c:pt>
              </c:numCache>
            </c:numRef>
          </c:val>
          <c:extLst>
            <c:ext xmlns:c16="http://schemas.microsoft.com/office/drawing/2014/chart" uri="{C3380CC4-5D6E-409C-BE32-E72D297353CC}">
              <c16:uniqueId val="{00000000-8190-4D6F-A4CA-963F226D633A}"/>
            </c:ext>
          </c:extLst>
        </c:ser>
        <c:ser>
          <c:idx val="1"/>
          <c:order val="1"/>
          <c:tx>
            <c:strRef>
              <c:f>'topic count'!$A$5</c:f>
              <c:strCache>
                <c:ptCount val="1"/>
                <c:pt idx="0">
                  <c:v>post-25</c:v>
                </c:pt>
              </c:strCache>
            </c:strRef>
          </c:tx>
          <c:spPr>
            <a:solidFill>
              <a:schemeClr val="accent2"/>
            </a:solidFill>
            <a:ln>
              <a:noFill/>
            </a:ln>
            <a:effectLst/>
          </c:spPr>
          <c:invertIfNegative val="0"/>
          <c:cat>
            <c:strRef>
              <c:f>'topic count'!$B$2:$AA$2</c:f>
              <c:strCache>
                <c:ptCount val="26"/>
                <c:pt idx="0">
                  <c:v>Scale up opportunities &amp; barriers</c:v>
                </c:pt>
                <c:pt idx="1">
                  <c:v>Systemic change</c:v>
                </c:pt>
                <c:pt idx="2">
                  <c:v>Agroecological practices &amp; alternatives to conventional</c:v>
                </c:pt>
                <c:pt idx="3">
                  <c:v>Social &amp; community impacts</c:v>
                </c:pt>
                <c:pt idx="4">
                  <c:v>Economic status, jobs &amp; livelihoods</c:v>
                </c:pt>
                <c:pt idx="5">
                  <c:v>Soil health</c:v>
                </c:pt>
                <c:pt idx="6">
                  <c:v>Economic models &amp; financing</c:v>
                </c:pt>
                <c:pt idx="7">
                  <c:v>Policy &amp; governance</c:v>
                </c:pt>
                <c:pt idx="8">
                  <c:v>GHGs &amp; climate mitigation</c:v>
                </c:pt>
                <c:pt idx="9">
                  <c:v>Ecology &amp; biodiversity</c:v>
                </c:pt>
                <c:pt idx="10">
                  <c:v>Communication, advocacy &amp; political engagement</c:v>
                </c:pt>
                <c:pt idx="11">
                  <c:v>Land access &amp; new entrants</c:v>
                </c:pt>
                <c:pt idx="12">
                  <c:v>Education, training &amp; knowledge exchange</c:v>
                </c:pt>
                <c:pt idx="13">
                  <c:v>Culture, heritage &amp; traditional knowledge</c:v>
                </c:pt>
                <c:pt idx="14">
                  <c:v>Resource management &amp; circularity</c:v>
                </c:pt>
                <c:pt idx="15">
                  <c:v>Labour &amp; workers rights</c:v>
                </c:pt>
                <c:pt idx="16">
                  <c:v>Tools, tech &amp; appropriate innovation</c:v>
                </c:pt>
                <c:pt idx="17">
                  <c:v>Yield</c:v>
                </c:pt>
                <c:pt idx="18">
                  <c:v>Land justice</c:v>
                </c:pt>
                <c:pt idx="19">
                  <c:v>Food sovereignty &amp; justice</c:v>
                </c:pt>
                <c:pt idx="20">
                  <c:v>Quality of produce</c:v>
                </c:pt>
                <c:pt idx="21">
                  <c:v>Resilience to shocks (incl. climate change)</c:v>
                </c:pt>
                <c:pt idx="22">
                  <c:v>Certification &amp; standards</c:v>
                </c:pt>
                <c:pt idx="23">
                  <c:v>Research</c:v>
                </c:pt>
                <c:pt idx="24">
                  <c:v>Animal welfare</c:v>
                </c:pt>
                <c:pt idx="25">
                  <c:v>Water resources</c:v>
                </c:pt>
              </c:strCache>
            </c:strRef>
          </c:cat>
          <c:val>
            <c:numRef>
              <c:f>'topic count'!$B$5:$AA$5</c:f>
              <c:numCache>
                <c:formatCode>General</c:formatCode>
                <c:ptCount val="26"/>
                <c:pt idx="0">
                  <c:v>48</c:v>
                </c:pt>
                <c:pt idx="1">
                  <c:v>32</c:v>
                </c:pt>
                <c:pt idx="2">
                  <c:v>13</c:v>
                </c:pt>
                <c:pt idx="3">
                  <c:v>23</c:v>
                </c:pt>
                <c:pt idx="4">
                  <c:v>19</c:v>
                </c:pt>
                <c:pt idx="5">
                  <c:v>9</c:v>
                </c:pt>
                <c:pt idx="6">
                  <c:v>23</c:v>
                </c:pt>
                <c:pt idx="7">
                  <c:v>19</c:v>
                </c:pt>
                <c:pt idx="8">
                  <c:v>9</c:v>
                </c:pt>
                <c:pt idx="9">
                  <c:v>10</c:v>
                </c:pt>
                <c:pt idx="10">
                  <c:v>27</c:v>
                </c:pt>
                <c:pt idx="11">
                  <c:v>19</c:v>
                </c:pt>
                <c:pt idx="12">
                  <c:v>18</c:v>
                </c:pt>
                <c:pt idx="13">
                  <c:v>21</c:v>
                </c:pt>
                <c:pt idx="14">
                  <c:v>5</c:v>
                </c:pt>
                <c:pt idx="15">
                  <c:v>17</c:v>
                </c:pt>
                <c:pt idx="16">
                  <c:v>8</c:v>
                </c:pt>
                <c:pt idx="17">
                  <c:v>11</c:v>
                </c:pt>
                <c:pt idx="18">
                  <c:v>12</c:v>
                </c:pt>
                <c:pt idx="19">
                  <c:v>11</c:v>
                </c:pt>
                <c:pt idx="20">
                  <c:v>10</c:v>
                </c:pt>
                <c:pt idx="21">
                  <c:v>7</c:v>
                </c:pt>
                <c:pt idx="22">
                  <c:v>3</c:v>
                </c:pt>
                <c:pt idx="23">
                  <c:v>5</c:v>
                </c:pt>
                <c:pt idx="24">
                  <c:v>3</c:v>
                </c:pt>
                <c:pt idx="25">
                  <c:v>5</c:v>
                </c:pt>
              </c:numCache>
            </c:numRef>
          </c:val>
          <c:extLst>
            <c:ext xmlns:c16="http://schemas.microsoft.com/office/drawing/2014/chart" uri="{C3380CC4-5D6E-409C-BE32-E72D297353CC}">
              <c16:uniqueId val="{00000001-8190-4D6F-A4CA-963F226D633A}"/>
            </c:ext>
          </c:extLst>
        </c:ser>
        <c:dLbls>
          <c:showLegendKey val="0"/>
          <c:showVal val="0"/>
          <c:showCatName val="0"/>
          <c:showSerName val="0"/>
          <c:showPercent val="0"/>
          <c:showBubbleSize val="0"/>
        </c:dLbls>
        <c:gapWidth val="150"/>
        <c:overlap val="100"/>
        <c:axId val="941888416"/>
        <c:axId val="941892736"/>
      </c:barChart>
      <c:catAx>
        <c:axId val="941888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41892736"/>
        <c:crosses val="autoZero"/>
        <c:auto val="1"/>
        <c:lblAlgn val="ctr"/>
        <c:lblOffset val="100"/>
        <c:noMultiLvlLbl val="0"/>
      </c:catAx>
      <c:valAx>
        <c:axId val="94189273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41888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8.pn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xdr:col>
      <xdr:colOff>667570</xdr:colOff>
      <xdr:row>14</xdr:row>
      <xdr:rowOff>24161</xdr:rowOff>
    </xdr:from>
    <xdr:to>
      <xdr:col>1</xdr:col>
      <xdr:colOff>2107570</xdr:colOff>
      <xdr:row>16</xdr:row>
      <xdr:rowOff>77588</xdr:rowOff>
    </xdr:to>
    <xdr:pic>
      <xdr:nvPicPr>
        <xdr:cNvPr id="3" name="Picture 2">
          <a:extLst>
            <a:ext uri="{FF2B5EF4-FFF2-40B4-BE49-F238E27FC236}">
              <a16:creationId xmlns:a16="http://schemas.microsoft.com/office/drawing/2014/main" id="{1B0A729E-A7C9-C136-DFFD-A195EF5B1985}"/>
            </a:ext>
          </a:extLst>
        </xdr:cNvPr>
        <xdr:cNvPicPr>
          <a:picLocks noChangeAspect="1"/>
        </xdr:cNvPicPr>
      </xdr:nvPicPr>
      <xdr:blipFill rotWithShape="1">
        <a:blip xmlns:r="http://schemas.openxmlformats.org/officeDocument/2006/relationships" r:embed="rId1"/>
        <a:srcRect t="7378" b="6010"/>
        <a:stretch>
          <a:fillRect/>
        </a:stretch>
      </xdr:blipFill>
      <xdr:spPr>
        <a:xfrm>
          <a:off x="1715320" y="7139336"/>
          <a:ext cx="1440000" cy="434427"/>
        </a:xfrm>
        <a:prstGeom prst="rect">
          <a:avLst/>
        </a:prstGeom>
      </xdr:spPr>
    </xdr:pic>
    <xdr:clientData/>
  </xdr:twoCellAnchor>
  <xdr:twoCellAnchor>
    <xdr:from>
      <xdr:col>1</xdr:col>
      <xdr:colOff>2166709</xdr:colOff>
      <xdr:row>13</xdr:row>
      <xdr:rowOff>140419</xdr:rowOff>
    </xdr:from>
    <xdr:to>
      <xdr:col>1</xdr:col>
      <xdr:colOff>3200472</xdr:colOff>
      <xdr:row>16</xdr:row>
      <xdr:rowOff>151830</xdr:rowOff>
    </xdr:to>
    <xdr:pic>
      <xdr:nvPicPr>
        <xdr:cNvPr id="4" name="Picture 3" descr="Charity job positions: The Ecological Land Cooperative | CharityJob">
          <a:extLst>
            <a:ext uri="{FF2B5EF4-FFF2-40B4-BE49-F238E27FC236}">
              <a16:creationId xmlns:a16="http://schemas.microsoft.com/office/drawing/2014/main" id="{072B46FA-73C7-CFF8-ED5B-B86D33DED7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3214459" y="7065094"/>
          <a:ext cx="1033763" cy="582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3307237</xdr:colOff>
      <xdr:row>13</xdr:row>
      <xdr:rowOff>128328</xdr:rowOff>
    </xdr:from>
    <xdr:to>
      <xdr:col>1</xdr:col>
      <xdr:colOff>4248151</xdr:colOff>
      <xdr:row>16</xdr:row>
      <xdr:rowOff>181222</xdr:rowOff>
    </xdr:to>
    <xdr:pic>
      <xdr:nvPicPr>
        <xdr:cNvPr id="5" name="Picture 4" descr="Landworkers' Alliance">
          <a:extLst>
            <a:ext uri="{FF2B5EF4-FFF2-40B4-BE49-F238E27FC236}">
              <a16:creationId xmlns:a16="http://schemas.microsoft.com/office/drawing/2014/main" id="{FD6FE2A3-1888-6AE3-3615-A8B734635CBF}"/>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6055" t="20437" r="5044" b="19347"/>
        <a:stretch>
          <a:fillRect/>
        </a:stretch>
      </xdr:blipFill>
      <xdr:spPr bwMode="auto">
        <a:xfrm>
          <a:off x="4354987" y="7053003"/>
          <a:ext cx="940914" cy="6243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4329633</xdr:colOff>
      <xdr:row>14</xdr:row>
      <xdr:rowOff>53064</xdr:rowOff>
    </xdr:from>
    <xdr:to>
      <xdr:col>1</xdr:col>
      <xdr:colOff>5585314</xdr:colOff>
      <xdr:row>16</xdr:row>
      <xdr:rowOff>86785</xdr:rowOff>
    </xdr:to>
    <xdr:pic>
      <xdr:nvPicPr>
        <xdr:cNvPr id="6" name="Picture 5" descr="Pasture-Fed Livestock Association - Agricology">
          <a:extLst>
            <a:ext uri="{FF2B5EF4-FFF2-40B4-BE49-F238E27FC236}">
              <a16:creationId xmlns:a16="http://schemas.microsoft.com/office/drawing/2014/main" id="{D79E2EE2-0978-D64D-A10D-521C1164E24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377383" y="7168239"/>
          <a:ext cx="1255681" cy="4147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63781</xdr:colOff>
      <xdr:row>13</xdr:row>
      <xdr:rowOff>129520</xdr:rowOff>
    </xdr:from>
    <xdr:to>
      <xdr:col>1</xdr:col>
      <xdr:colOff>608431</xdr:colOff>
      <xdr:row>16</xdr:row>
      <xdr:rowOff>162729</xdr:rowOff>
    </xdr:to>
    <xdr:pic>
      <xdr:nvPicPr>
        <xdr:cNvPr id="7" name="Picture 6" descr="Home - Organic Growers Alliance">
          <a:extLst>
            <a:ext uri="{FF2B5EF4-FFF2-40B4-BE49-F238E27FC236}">
              <a16:creationId xmlns:a16="http://schemas.microsoft.com/office/drawing/2014/main" id="{03F58FE6-A830-8BCB-E0BA-FB054E34A1AB}"/>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10801" b="9664"/>
        <a:stretch>
          <a:fillRect/>
        </a:stretch>
      </xdr:blipFill>
      <xdr:spPr bwMode="auto">
        <a:xfrm>
          <a:off x="63781" y="7054195"/>
          <a:ext cx="1592400" cy="6047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1531188</xdr:colOff>
      <xdr:row>0</xdr:row>
      <xdr:rowOff>0</xdr:rowOff>
    </xdr:from>
    <xdr:to>
      <xdr:col>1</xdr:col>
      <xdr:colOff>4687024</xdr:colOff>
      <xdr:row>0</xdr:row>
      <xdr:rowOff>918190</xdr:rowOff>
    </xdr:to>
    <xdr:pic>
      <xdr:nvPicPr>
        <xdr:cNvPr id="10" name="Picture 9">
          <a:extLst>
            <a:ext uri="{FF2B5EF4-FFF2-40B4-BE49-F238E27FC236}">
              <a16:creationId xmlns:a16="http://schemas.microsoft.com/office/drawing/2014/main" id="{21A580B6-AF9A-49A6-B090-75B6C081F8F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666999" y="0"/>
          <a:ext cx="3155836" cy="9181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5720653</xdr:colOff>
      <xdr:row>14</xdr:row>
      <xdr:rowOff>83010</xdr:rowOff>
    </xdr:from>
    <xdr:to>
      <xdr:col>2</xdr:col>
      <xdr:colOff>994833</xdr:colOff>
      <xdr:row>16</xdr:row>
      <xdr:rowOff>18738</xdr:rowOff>
    </xdr:to>
    <xdr:pic>
      <xdr:nvPicPr>
        <xdr:cNvPr id="8" name="Picture 7" descr="Permaculture Association Scotland | Permaculture Association">
          <a:extLst>
            <a:ext uri="{FF2B5EF4-FFF2-40B4-BE49-F238E27FC236}">
              <a16:creationId xmlns:a16="http://schemas.microsoft.com/office/drawing/2014/main" id="{646D7113-6174-DF35-4FC3-C72A524237E4}"/>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768403" y="8856593"/>
          <a:ext cx="1179680" cy="3167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667570</xdr:colOff>
      <xdr:row>38</xdr:row>
      <xdr:rowOff>24161</xdr:rowOff>
    </xdr:from>
    <xdr:to>
      <xdr:col>1</xdr:col>
      <xdr:colOff>2107570</xdr:colOff>
      <xdr:row>40</xdr:row>
      <xdr:rowOff>77588</xdr:rowOff>
    </xdr:to>
    <xdr:pic>
      <xdr:nvPicPr>
        <xdr:cNvPr id="3" name="Picture 2">
          <a:extLst>
            <a:ext uri="{FF2B5EF4-FFF2-40B4-BE49-F238E27FC236}">
              <a16:creationId xmlns:a16="http://schemas.microsoft.com/office/drawing/2014/main" id="{DD6DE65C-5FC4-4E94-BC72-BB67E74CBE56}"/>
            </a:ext>
          </a:extLst>
        </xdr:cNvPr>
        <xdr:cNvPicPr>
          <a:picLocks noChangeAspect="1"/>
        </xdr:cNvPicPr>
      </xdr:nvPicPr>
      <xdr:blipFill rotWithShape="1">
        <a:blip xmlns:r="http://schemas.openxmlformats.org/officeDocument/2006/relationships" r:embed="rId1"/>
        <a:srcRect t="7378" b="6010"/>
        <a:stretch>
          <a:fillRect/>
        </a:stretch>
      </xdr:blipFill>
      <xdr:spPr>
        <a:xfrm>
          <a:off x="1715320" y="7977536"/>
          <a:ext cx="1440000" cy="434427"/>
        </a:xfrm>
        <a:prstGeom prst="rect">
          <a:avLst/>
        </a:prstGeom>
      </xdr:spPr>
    </xdr:pic>
    <xdr:clientData/>
  </xdr:twoCellAnchor>
  <xdr:twoCellAnchor>
    <xdr:from>
      <xdr:col>1</xdr:col>
      <xdr:colOff>2166709</xdr:colOff>
      <xdr:row>37</xdr:row>
      <xdr:rowOff>140419</xdr:rowOff>
    </xdr:from>
    <xdr:to>
      <xdr:col>1</xdr:col>
      <xdr:colOff>3200472</xdr:colOff>
      <xdr:row>40</xdr:row>
      <xdr:rowOff>151830</xdr:rowOff>
    </xdr:to>
    <xdr:pic>
      <xdr:nvPicPr>
        <xdr:cNvPr id="4" name="Picture 3" descr="Charity job positions: The Ecological Land Cooperative | CharityJob">
          <a:extLst>
            <a:ext uri="{FF2B5EF4-FFF2-40B4-BE49-F238E27FC236}">
              <a16:creationId xmlns:a16="http://schemas.microsoft.com/office/drawing/2014/main" id="{B1BE1DA5-5AF7-46C4-8C6F-C04B21DC00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bwMode="auto">
        <a:xfrm>
          <a:off x="3214459" y="7903294"/>
          <a:ext cx="1033763" cy="582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3307237</xdr:colOff>
      <xdr:row>37</xdr:row>
      <xdr:rowOff>128328</xdr:rowOff>
    </xdr:from>
    <xdr:to>
      <xdr:col>1</xdr:col>
      <xdr:colOff>4248151</xdr:colOff>
      <xdr:row>40</xdr:row>
      <xdr:rowOff>181222</xdr:rowOff>
    </xdr:to>
    <xdr:pic>
      <xdr:nvPicPr>
        <xdr:cNvPr id="5" name="Picture 4" descr="Landworkers' Alliance">
          <a:extLst>
            <a:ext uri="{FF2B5EF4-FFF2-40B4-BE49-F238E27FC236}">
              <a16:creationId xmlns:a16="http://schemas.microsoft.com/office/drawing/2014/main" id="{0A93255A-8E58-46C5-A4B0-147BB4ACADD7}"/>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6055" t="20437" r="5044" b="19347"/>
        <a:stretch>
          <a:fillRect/>
        </a:stretch>
      </xdr:blipFill>
      <xdr:spPr bwMode="auto">
        <a:xfrm>
          <a:off x="4354987" y="7891203"/>
          <a:ext cx="940914" cy="6243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4329632</xdr:colOff>
      <xdr:row>38</xdr:row>
      <xdr:rowOff>53064</xdr:rowOff>
    </xdr:from>
    <xdr:to>
      <xdr:col>2</xdr:col>
      <xdr:colOff>152759</xdr:colOff>
      <xdr:row>40</xdr:row>
      <xdr:rowOff>86785</xdr:rowOff>
    </xdr:to>
    <xdr:pic>
      <xdr:nvPicPr>
        <xdr:cNvPr id="11" name="Picture 5" descr="Pasture-Fed Livestock Association - Agricology">
          <a:extLst>
            <a:ext uri="{FF2B5EF4-FFF2-40B4-BE49-F238E27FC236}">
              <a16:creationId xmlns:a16="http://schemas.microsoft.com/office/drawing/2014/main" id="{1A9F77D0-1FA7-4124-A85A-1862EFBFA14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380976" y="4348300"/>
          <a:ext cx="1052891" cy="4111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63781</xdr:colOff>
      <xdr:row>37</xdr:row>
      <xdr:rowOff>129520</xdr:rowOff>
    </xdr:from>
    <xdr:to>
      <xdr:col>1</xdr:col>
      <xdr:colOff>608431</xdr:colOff>
      <xdr:row>40</xdr:row>
      <xdr:rowOff>162729</xdr:rowOff>
    </xdr:to>
    <xdr:pic>
      <xdr:nvPicPr>
        <xdr:cNvPr id="7" name="Picture 6" descr="Home - Organic Growers Alliance">
          <a:extLst>
            <a:ext uri="{FF2B5EF4-FFF2-40B4-BE49-F238E27FC236}">
              <a16:creationId xmlns:a16="http://schemas.microsoft.com/office/drawing/2014/main" id="{B4BAE696-E687-4E46-903D-48F320799BC9}"/>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10801" b="9664"/>
        <a:stretch>
          <a:fillRect/>
        </a:stretch>
      </xdr:blipFill>
      <xdr:spPr bwMode="auto">
        <a:xfrm>
          <a:off x="63781" y="7892395"/>
          <a:ext cx="1592400" cy="6047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1523999</xdr:colOff>
      <xdr:row>0</xdr:row>
      <xdr:rowOff>0</xdr:rowOff>
    </xdr:from>
    <xdr:to>
      <xdr:col>1</xdr:col>
      <xdr:colOff>4679835</xdr:colOff>
      <xdr:row>0</xdr:row>
      <xdr:rowOff>918190</xdr:rowOff>
    </xdr:to>
    <xdr:pic>
      <xdr:nvPicPr>
        <xdr:cNvPr id="12" name="Picture 11">
          <a:extLst>
            <a:ext uri="{FF2B5EF4-FFF2-40B4-BE49-F238E27FC236}">
              <a16:creationId xmlns:a16="http://schemas.microsoft.com/office/drawing/2014/main" id="{E058DECE-69EF-43A2-BAB9-509DC23C1DBA}"/>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659810" y="0"/>
          <a:ext cx="3155836" cy="9181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257175</xdr:colOff>
      <xdr:row>38</xdr:row>
      <xdr:rowOff>95250</xdr:rowOff>
    </xdr:from>
    <xdr:to>
      <xdr:col>3</xdr:col>
      <xdr:colOff>732005</xdr:colOff>
      <xdr:row>40</xdr:row>
      <xdr:rowOff>30978</xdr:rowOff>
    </xdr:to>
    <xdr:pic>
      <xdr:nvPicPr>
        <xdr:cNvPr id="8" name="Picture 7" descr="Permaculture Association Scotland | Permaculture Association">
          <a:extLst>
            <a:ext uri="{FF2B5EF4-FFF2-40B4-BE49-F238E27FC236}">
              <a16:creationId xmlns:a16="http://schemas.microsoft.com/office/drawing/2014/main" id="{79BC2633-BC0C-461C-A55C-C59C1D1753A6}"/>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543675" y="9467850"/>
          <a:ext cx="1179680" cy="3167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422413</xdr:colOff>
      <xdr:row>13</xdr:row>
      <xdr:rowOff>120183</xdr:rowOff>
    </xdr:from>
    <xdr:to>
      <xdr:col>8</xdr:col>
      <xdr:colOff>149878</xdr:colOff>
      <xdr:row>38</xdr:row>
      <xdr:rowOff>182217</xdr:rowOff>
    </xdr:to>
    <xdr:graphicFrame macro="">
      <xdr:nvGraphicFramePr>
        <xdr:cNvPr id="4" name="Chart 3">
          <a:extLst>
            <a:ext uri="{FF2B5EF4-FFF2-40B4-BE49-F238E27FC236}">
              <a16:creationId xmlns:a16="http://schemas.microsoft.com/office/drawing/2014/main" id="{A315BEDE-0FA3-9240-1FA1-392AD25FD01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340377</xdr:colOff>
      <xdr:row>13</xdr:row>
      <xdr:rowOff>120182</xdr:rowOff>
    </xdr:from>
    <xdr:to>
      <xdr:col>14</xdr:col>
      <xdr:colOff>563216</xdr:colOff>
      <xdr:row>39</xdr:row>
      <xdr:rowOff>0</xdr:rowOff>
    </xdr:to>
    <xdr:graphicFrame macro="">
      <xdr:nvGraphicFramePr>
        <xdr:cNvPr id="5" name="Chart 4">
          <a:extLst>
            <a:ext uri="{FF2B5EF4-FFF2-40B4-BE49-F238E27FC236}">
              <a16:creationId xmlns:a16="http://schemas.microsoft.com/office/drawing/2014/main" id="{8D687819-16B1-595F-1AA7-F581B17367B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absoluteAnchor>
    <xdr:pos x="13049251" y="6517822"/>
    <xdr:ext cx="9292878" cy="6051176"/>
    <xdr:graphicFrame macro="">
      <xdr:nvGraphicFramePr>
        <xdr:cNvPr id="6" name="Chart 5">
          <a:extLst>
            <a:ext uri="{FF2B5EF4-FFF2-40B4-BE49-F238E27FC236}">
              <a16:creationId xmlns:a16="http://schemas.microsoft.com/office/drawing/2014/main" id="{57FD6E00-7453-48D6-A382-2080A7DBE0FC}"/>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absoluteAnchor>
  <xdr:absoluteAnchor>
    <xdr:pos x="449036" y="12178394"/>
    <xdr:ext cx="9297798" cy="6064541"/>
    <xdr:graphicFrame macro="">
      <xdr:nvGraphicFramePr>
        <xdr:cNvPr id="8" name="Chart 7">
          <a:extLst>
            <a:ext uri="{FF2B5EF4-FFF2-40B4-BE49-F238E27FC236}">
              <a16:creationId xmlns:a16="http://schemas.microsoft.com/office/drawing/2014/main" id="{0A882C9A-2F23-4067-B9E7-B0EB75B3F8A9}"/>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absolute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hyperlink" Target="https://www.organicseurope.bio/news/new-project-kicks-off-to-reduce-and-replace-contentious-inputs-in-organic/" TargetMode="Externa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4A834-307D-447D-85C7-26E807FD6600}">
  <sheetPr codeName="Sheet1">
    <tabColor theme="0"/>
  </sheetPr>
  <dimension ref="A1:L14"/>
  <sheetViews>
    <sheetView tabSelected="1" workbookViewId="0"/>
  </sheetViews>
  <sheetFormatPr defaultColWidth="9.140625" defaultRowHeight="15" x14ac:dyDescent="0.25"/>
  <cols>
    <col min="1" max="1" width="15.7109375" style="1" customWidth="1"/>
    <col min="2" max="2" width="88.5703125" style="7" customWidth="1"/>
    <col min="3" max="3" width="15.7109375" style="1" customWidth="1"/>
    <col min="4" max="6" width="9.140625" style="1"/>
    <col min="7" max="7" width="77" style="1" customWidth="1"/>
    <col min="8" max="16384" width="9.140625" style="1"/>
  </cols>
  <sheetData>
    <row r="1" spans="1:12" s="6" customFormat="1" ht="72.75" customHeight="1" x14ac:dyDescent="0.25">
      <c r="B1" s="8"/>
    </row>
    <row r="2" spans="1:12" ht="25.5" customHeight="1" x14ac:dyDescent="0.25">
      <c r="A2" s="67" t="s">
        <v>0</v>
      </c>
      <c r="B2" s="67"/>
      <c r="C2" s="67"/>
      <c r="D2" s="4"/>
      <c r="E2" s="4"/>
      <c r="F2" s="4"/>
      <c r="G2" s="4"/>
    </row>
    <row r="3" spans="1:12" ht="16.5" thickBot="1" x14ac:dyDescent="0.3">
      <c r="A3" s="11"/>
      <c r="B3" s="11"/>
      <c r="C3" s="11"/>
      <c r="D3" s="4"/>
      <c r="E3" s="4"/>
      <c r="F3" s="4"/>
      <c r="G3" s="4"/>
    </row>
    <row r="4" spans="1:12" x14ac:dyDescent="0.25">
      <c r="B4" s="38" t="s">
        <v>1</v>
      </c>
      <c r="C4" s="4"/>
      <c r="D4" s="2"/>
      <c r="E4" s="2"/>
      <c r="F4" s="2"/>
      <c r="G4" s="2"/>
    </row>
    <row r="5" spans="1:12" ht="175.5" customHeight="1" x14ac:dyDescent="0.25">
      <c r="B5" s="13" t="s">
        <v>2</v>
      </c>
      <c r="C5" s="5"/>
      <c r="D5" s="5"/>
      <c r="E5" s="5"/>
      <c r="F5" s="5"/>
      <c r="G5" s="5"/>
    </row>
    <row r="6" spans="1:12" x14ac:dyDescent="0.25">
      <c r="B6" s="12" t="s">
        <v>3</v>
      </c>
      <c r="C6" s="3"/>
      <c r="D6" s="3"/>
      <c r="E6" s="2"/>
      <c r="F6" s="2"/>
      <c r="G6" s="2"/>
    </row>
    <row r="7" spans="1:12" ht="165.75" customHeight="1" x14ac:dyDescent="0.25">
      <c r="B7" s="13" t="s">
        <v>414</v>
      </c>
      <c r="C7" s="5"/>
      <c r="D7" s="5"/>
      <c r="E7" s="5"/>
      <c r="F7" s="5"/>
      <c r="G7"/>
      <c r="L7"/>
    </row>
    <row r="8" spans="1:12" x14ac:dyDescent="0.25">
      <c r="B8" s="12" t="s">
        <v>4</v>
      </c>
      <c r="C8" s="2"/>
      <c r="D8" s="2"/>
      <c r="E8" s="2"/>
      <c r="F8" s="2"/>
      <c r="G8" s="2"/>
    </row>
    <row r="9" spans="1:12" ht="63" customHeight="1" x14ac:dyDescent="0.25">
      <c r="B9" s="13" t="s">
        <v>5</v>
      </c>
      <c r="C9" s="5"/>
      <c r="D9" s="5"/>
      <c r="E9" s="5"/>
      <c r="F9" s="5"/>
      <c r="G9" s="5"/>
    </row>
    <row r="10" spans="1:12" x14ac:dyDescent="0.25">
      <c r="B10" s="12" t="s">
        <v>339</v>
      </c>
      <c r="C10" s="3"/>
      <c r="D10" s="3"/>
      <c r="E10" s="3"/>
      <c r="F10" s="2"/>
      <c r="G10" s="2"/>
    </row>
    <row r="11" spans="1:12" ht="86.25" customHeight="1" x14ac:dyDescent="0.25">
      <c r="B11" s="13" t="s">
        <v>374</v>
      </c>
      <c r="C11" s="58"/>
      <c r="D11" s="5"/>
      <c r="E11" s="5"/>
      <c r="F11" s="5"/>
      <c r="G11" s="5"/>
    </row>
    <row r="12" spans="1:12" x14ac:dyDescent="0.25">
      <c r="B12" s="12" t="s">
        <v>338</v>
      </c>
      <c r="C12" s="5"/>
      <c r="D12" s="5"/>
      <c r="E12" s="5"/>
      <c r="F12" s="5"/>
      <c r="G12" s="5"/>
    </row>
    <row r="13" spans="1:12" ht="69" customHeight="1" thickBot="1" x14ac:dyDescent="0.3">
      <c r="B13" s="14" t="s">
        <v>384</v>
      </c>
      <c r="C13" s="5"/>
      <c r="D13" s="5"/>
      <c r="E13" s="5"/>
      <c r="F13" s="5"/>
      <c r="G13" s="5"/>
    </row>
    <row r="14" spans="1:12" x14ac:dyDescent="0.25">
      <c r="B14" s="10"/>
      <c r="C14" s="5"/>
      <c r="D14" s="5"/>
      <c r="E14" s="5"/>
      <c r="F14" s="5"/>
      <c r="G14" s="5"/>
    </row>
  </sheetData>
  <sheetProtection sheet="1" objects="1" scenarios="1"/>
  <mergeCells count="1">
    <mergeCell ref="A2:C2"/>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9E873-DFE6-45E3-8444-E11CF7B9292C}">
  <sheetPr codeName="Sheet2">
    <tabColor rgb="FF2C5F55"/>
  </sheetPr>
  <dimension ref="A1:G38"/>
  <sheetViews>
    <sheetView workbookViewId="0">
      <selection activeCell="C7" sqref="C7"/>
    </sheetView>
  </sheetViews>
  <sheetFormatPr defaultColWidth="9.140625" defaultRowHeight="15" x14ac:dyDescent="0.25"/>
  <cols>
    <col min="1" max="1" width="15.7109375" style="1" customWidth="1"/>
    <col min="2" max="2" width="78.5703125" style="7" customWidth="1"/>
    <col min="3" max="3" width="10.5703125" style="1" customWidth="1"/>
    <col min="4" max="4" width="15.7109375" style="1" customWidth="1"/>
    <col min="5" max="6" width="9.140625" style="1"/>
    <col min="7" max="7" width="77" style="1" customWidth="1"/>
    <col min="8" max="16384" width="9.140625" style="1"/>
  </cols>
  <sheetData>
    <row r="1" spans="1:7" s="6" customFormat="1" ht="72.75" customHeight="1" x14ac:dyDescent="0.25">
      <c r="B1" s="8"/>
    </row>
    <row r="2" spans="1:7" ht="25.5" customHeight="1" x14ac:dyDescent="0.25">
      <c r="B2" s="67" t="s">
        <v>413</v>
      </c>
      <c r="C2" s="67"/>
      <c r="D2" s="27"/>
      <c r="E2" s="4"/>
      <c r="F2" s="4"/>
      <c r="G2" s="4"/>
    </row>
    <row r="3" spans="1:7" ht="15.75" x14ac:dyDescent="0.25">
      <c r="A3" s="11"/>
      <c r="B3" s="70" t="s">
        <v>415</v>
      </c>
      <c r="C3" s="70"/>
      <c r="D3" s="11"/>
      <c r="E3" s="4"/>
      <c r="F3" s="4"/>
      <c r="G3" s="4"/>
    </row>
    <row r="4" spans="1:7" ht="15.75" thickBot="1" x14ac:dyDescent="0.3">
      <c r="B4" s="9"/>
      <c r="C4" s="2"/>
      <c r="D4" s="2"/>
      <c r="E4" s="2"/>
      <c r="F4" s="2"/>
      <c r="G4" s="2"/>
    </row>
    <row r="5" spans="1:7" ht="15.75" thickBot="1" x14ac:dyDescent="0.3">
      <c r="B5" s="68" t="s">
        <v>6</v>
      </c>
      <c r="C5" s="69"/>
      <c r="D5" s="2"/>
      <c r="E5" s="2"/>
      <c r="F5" s="2"/>
      <c r="G5" s="2"/>
    </row>
    <row r="6" spans="1:7" ht="15.75" thickBot="1" x14ac:dyDescent="0.3">
      <c r="B6" s="33" t="s">
        <v>389</v>
      </c>
      <c r="C6" s="25"/>
      <c r="D6" s="2"/>
      <c r="E6" s="2"/>
      <c r="F6" s="2"/>
      <c r="G6" s="2"/>
    </row>
    <row r="7" spans="1:7" x14ac:dyDescent="0.25">
      <c r="B7" s="26" t="str">
        <f>'Topics &amp; contexts'!$A3</f>
        <v>Agroecological practices &amp; alternatives to conventional</v>
      </c>
      <c r="C7" s="81" t="b">
        <v>0</v>
      </c>
      <c r="D7" s="2"/>
      <c r="E7" s="2"/>
      <c r="F7" s="2"/>
      <c r="G7" s="2"/>
    </row>
    <row r="8" spans="1:7" x14ac:dyDescent="0.25">
      <c r="B8" s="26" t="str">
        <f>'Topics &amp; contexts'!$A4</f>
        <v>Yield</v>
      </c>
      <c r="C8" s="81" t="b">
        <v>0</v>
      </c>
      <c r="D8" s="2"/>
      <c r="E8" s="2"/>
      <c r="F8" s="2"/>
      <c r="G8" s="2"/>
    </row>
    <row r="9" spans="1:7" x14ac:dyDescent="0.25">
      <c r="B9" s="26" t="str">
        <f>'Topics &amp; contexts'!$A5</f>
        <v>Quality of produce</v>
      </c>
      <c r="C9" s="81" t="b">
        <v>0</v>
      </c>
      <c r="D9" s="2"/>
      <c r="E9" s="2"/>
      <c r="F9" s="2"/>
      <c r="G9" s="2"/>
    </row>
    <row r="10" spans="1:7" x14ac:dyDescent="0.25">
      <c r="B10" s="26" t="str">
        <f>'Topics &amp; contexts'!$A6</f>
        <v>Tools, tech &amp; appropriate innovation</v>
      </c>
      <c r="C10" s="81" t="b">
        <v>0</v>
      </c>
      <c r="D10" s="2"/>
      <c r="E10" s="2"/>
      <c r="F10" s="2"/>
      <c r="G10" s="2"/>
    </row>
    <row r="11" spans="1:7" x14ac:dyDescent="0.25">
      <c r="B11" s="26" t="str">
        <f>'Topics &amp; contexts'!A7</f>
        <v>Resilience to shocks (incl. climate change)</v>
      </c>
      <c r="C11" s="81" t="b">
        <v>0</v>
      </c>
      <c r="D11" s="2"/>
      <c r="E11" s="2"/>
      <c r="F11" s="2"/>
      <c r="G11" s="2"/>
    </row>
    <row r="12" spans="1:7" ht="15.75" thickBot="1" x14ac:dyDescent="0.3">
      <c r="B12" s="26" t="str">
        <f>'Topics &amp; contexts'!A8</f>
        <v>Certification &amp; standards</v>
      </c>
      <c r="C12" s="81" t="b">
        <v>0</v>
      </c>
      <c r="D12" s="2"/>
      <c r="E12" s="2"/>
      <c r="F12" s="2"/>
      <c r="G12" s="2"/>
    </row>
    <row r="13" spans="1:7" ht="15.75" thickBot="1" x14ac:dyDescent="0.3">
      <c r="B13" s="33" t="s">
        <v>7</v>
      </c>
      <c r="C13" s="82"/>
      <c r="D13" s="2"/>
      <c r="E13" s="2"/>
      <c r="F13" s="2"/>
      <c r="G13" s="2"/>
    </row>
    <row r="14" spans="1:7" x14ac:dyDescent="0.25">
      <c r="B14" s="26" t="str">
        <f>'Topics &amp; contexts'!A9</f>
        <v>Ecology &amp; biodiversity</v>
      </c>
      <c r="C14" s="81" t="b">
        <v>0</v>
      </c>
      <c r="D14" s="2"/>
      <c r="E14" s="2"/>
      <c r="F14" s="2"/>
      <c r="G14" s="2"/>
    </row>
    <row r="15" spans="1:7" x14ac:dyDescent="0.25">
      <c r="B15" s="26" t="str">
        <f>'Topics &amp; contexts'!A10</f>
        <v>Soil health</v>
      </c>
      <c r="C15" s="81" t="b">
        <v>0</v>
      </c>
      <c r="E15" s="2"/>
      <c r="F15" s="2"/>
      <c r="G15" s="2"/>
    </row>
    <row r="16" spans="1:7" x14ac:dyDescent="0.25">
      <c r="B16" s="26" t="str">
        <f>'Topics &amp; contexts'!A11</f>
        <v>Water resources</v>
      </c>
      <c r="C16" s="81" t="b">
        <v>0</v>
      </c>
      <c r="E16" s="2"/>
      <c r="F16" s="2"/>
      <c r="G16" s="2"/>
    </row>
    <row r="17" spans="2:7" x14ac:dyDescent="0.25">
      <c r="B17" s="26" t="str">
        <f>'Topics &amp; contexts'!A12</f>
        <v>Animal welfare</v>
      </c>
      <c r="C17" s="81" t="b">
        <v>0</v>
      </c>
      <c r="E17" s="24"/>
      <c r="F17" s="2"/>
      <c r="G17" s="2"/>
    </row>
    <row r="18" spans="2:7" x14ac:dyDescent="0.25">
      <c r="B18" s="26" t="str">
        <f>'Topics &amp; contexts'!A13</f>
        <v>Resource management &amp; circularity</v>
      </c>
      <c r="C18" s="81" t="b">
        <v>0</v>
      </c>
      <c r="E18" s="24"/>
      <c r="F18" s="2"/>
      <c r="G18" s="2"/>
    </row>
    <row r="19" spans="2:7" ht="15.75" thickBot="1" x14ac:dyDescent="0.3">
      <c r="B19" s="26" t="str">
        <f>'Topics &amp; contexts'!A14</f>
        <v>GHGs &amp; climate mitigation</v>
      </c>
      <c r="C19" s="81" t="b">
        <v>0</v>
      </c>
      <c r="E19" s="24"/>
      <c r="F19" s="2"/>
      <c r="G19" s="2"/>
    </row>
    <row r="20" spans="2:7" ht="15.75" thickBot="1" x14ac:dyDescent="0.3">
      <c r="B20" s="33" t="s">
        <v>8</v>
      </c>
      <c r="C20" s="83"/>
      <c r="E20" s="24"/>
      <c r="F20" s="2"/>
      <c r="G20" s="2"/>
    </row>
    <row r="21" spans="2:7" x14ac:dyDescent="0.25">
      <c r="B21" s="26" t="str">
        <f>'Topics &amp; contexts'!A15</f>
        <v>Food sovereignty &amp; justice</v>
      </c>
      <c r="C21" s="81" t="b">
        <v>0</v>
      </c>
      <c r="E21" s="24"/>
      <c r="F21" s="2"/>
      <c r="G21" s="2"/>
    </row>
    <row r="22" spans="2:7" x14ac:dyDescent="0.25">
      <c r="B22" s="26" t="str">
        <f>'Topics &amp; contexts'!A16</f>
        <v>Land justice</v>
      </c>
      <c r="C22" s="81" t="b">
        <v>0</v>
      </c>
      <c r="E22" s="24"/>
      <c r="F22" s="2"/>
      <c r="G22" s="2"/>
    </row>
    <row r="23" spans="2:7" x14ac:dyDescent="0.25">
      <c r="B23" s="26" t="str">
        <f>'Topics &amp; contexts'!A17</f>
        <v>Labour &amp; workers rights</v>
      </c>
      <c r="C23" s="81" t="b">
        <v>0</v>
      </c>
      <c r="E23" s="24"/>
      <c r="F23" s="2"/>
      <c r="G23" s="2"/>
    </row>
    <row r="24" spans="2:7" x14ac:dyDescent="0.25">
      <c r="B24" s="26" t="str">
        <f>'Topics &amp; contexts'!A18</f>
        <v>Social &amp; community impacts</v>
      </c>
      <c r="C24" s="81" t="b">
        <v>0</v>
      </c>
      <c r="E24" s="24"/>
      <c r="F24" s="2"/>
      <c r="G24" s="2"/>
    </row>
    <row r="25" spans="2:7" x14ac:dyDescent="0.25">
      <c r="B25" s="26" t="str">
        <f>'Topics &amp; contexts'!A19</f>
        <v>Culture, heritage &amp; traditional knowledge</v>
      </c>
      <c r="C25" s="81" t="b">
        <v>0</v>
      </c>
      <c r="E25" s="24"/>
      <c r="F25" s="2"/>
      <c r="G25" s="2"/>
    </row>
    <row r="26" spans="2:7" x14ac:dyDescent="0.25">
      <c r="B26" s="26" t="str">
        <f>'Topics &amp; contexts'!A20</f>
        <v>Education, training &amp; knowledge exchange</v>
      </c>
      <c r="C26" s="81" t="b">
        <v>0</v>
      </c>
      <c r="E26" s="24"/>
      <c r="F26" s="2"/>
      <c r="G26" s="2"/>
    </row>
    <row r="27" spans="2:7" ht="15.75" thickBot="1" x14ac:dyDescent="0.3">
      <c r="B27" s="26" t="str">
        <f>'Topics &amp; contexts'!A21</f>
        <v>Research</v>
      </c>
      <c r="C27" s="81" t="b">
        <v>0</v>
      </c>
      <c r="E27" s="24"/>
      <c r="F27" s="2"/>
      <c r="G27" s="2"/>
    </row>
    <row r="28" spans="2:7" ht="15.75" thickBot="1" x14ac:dyDescent="0.3">
      <c r="B28" s="33" t="s">
        <v>9</v>
      </c>
      <c r="C28" s="83"/>
      <c r="D28" s="2"/>
      <c r="E28" s="24"/>
      <c r="F28" s="2"/>
      <c r="G28" s="2"/>
    </row>
    <row r="29" spans="2:7" x14ac:dyDescent="0.25">
      <c r="B29" s="26" t="str">
        <f>'Topics &amp; contexts'!A22</f>
        <v>Land access &amp; new entrants</v>
      </c>
      <c r="C29" s="81" t="b">
        <v>0</v>
      </c>
      <c r="E29" s="24"/>
      <c r="F29" s="2"/>
      <c r="G29" s="2"/>
    </row>
    <row r="30" spans="2:7" x14ac:dyDescent="0.25">
      <c r="B30" s="26" t="str">
        <f>'Topics &amp; contexts'!A23</f>
        <v>Economic status, jobs &amp; livelihoods</v>
      </c>
      <c r="C30" s="81" t="b">
        <v>0</v>
      </c>
      <c r="D30" s="2"/>
      <c r="E30" s="24"/>
      <c r="F30" s="2"/>
      <c r="G30" s="2"/>
    </row>
    <row r="31" spans="2:7" ht="15.75" thickBot="1" x14ac:dyDescent="0.3">
      <c r="B31" s="26" t="str">
        <f>'Topics &amp; contexts'!A24</f>
        <v>Economic models &amp; financing</v>
      </c>
      <c r="C31" s="81" t="b">
        <v>0</v>
      </c>
      <c r="D31" s="2"/>
      <c r="E31" s="24"/>
      <c r="F31" s="2"/>
      <c r="G31" s="2"/>
    </row>
    <row r="32" spans="2:7" ht="15.75" thickBot="1" x14ac:dyDescent="0.3">
      <c r="B32" s="33" t="s">
        <v>10</v>
      </c>
      <c r="C32" s="83"/>
      <c r="D32" s="2"/>
      <c r="E32" s="24"/>
      <c r="F32" s="2"/>
      <c r="G32" s="2"/>
    </row>
    <row r="33" spans="2:7" x14ac:dyDescent="0.25">
      <c r="B33" s="26" t="str">
        <f>'Topics &amp; contexts'!A25</f>
        <v>Policy &amp; governance</v>
      </c>
      <c r="C33" s="81" t="b">
        <v>0</v>
      </c>
      <c r="D33" s="2"/>
      <c r="E33" s="24"/>
      <c r="F33" s="2"/>
      <c r="G33" s="2"/>
    </row>
    <row r="34" spans="2:7" x14ac:dyDescent="0.25">
      <c r="B34" s="26" t="str">
        <f>'Topics &amp; contexts'!A26</f>
        <v>Communication, advocacy &amp; political engagement</v>
      </c>
      <c r="C34" s="81" t="b">
        <v>0</v>
      </c>
      <c r="D34" s="24"/>
      <c r="E34" s="24"/>
      <c r="F34" s="2"/>
      <c r="G34" s="2"/>
    </row>
    <row r="35" spans="2:7" x14ac:dyDescent="0.25">
      <c r="B35" s="26" t="str">
        <f>'Topics &amp; contexts'!A27</f>
        <v>Scale up opportunities &amp; barriers</v>
      </c>
      <c r="C35" s="81" t="b">
        <v>0</v>
      </c>
      <c r="D35" s="2"/>
      <c r="E35" s="24"/>
      <c r="F35" s="2"/>
      <c r="G35" s="2"/>
    </row>
    <row r="36" spans="2:7" ht="15.75" thickBot="1" x14ac:dyDescent="0.3">
      <c r="B36" s="71" t="str">
        <f>'Topics &amp; contexts'!A28</f>
        <v>Systemic change</v>
      </c>
      <c r="C36" s="84" t="b">
        <v>0</v>
      </c>
      <c r="D36" s="2"/>
      <c r="E36" s="24"/>
      <c r="F36" s="2"/>
      <c r="G36" s="2"/>
    </row>
    <row r="37" spans="2:7" x14ac:dyDescent="0.25">
      <c r="B37" s="39"/>
      <c r="C37" s="2"/>
      <c r="D37" s="2"/>
      <c r="E37" s="2"/>
      <c r="F37" s="2"/>
      <c r="G37" s="2"/>
    </row>
    <row r="38" spans="2:7" x14ac:dyDescent="0.25">
      <c r="B38" s="10"/>
      <c r="C38" s="5"/>
      <c r="D38" s="5"/>
      <c r="E38" s="5"/>
      <c r="F38" s="5"/>
    </row>
  </sheetData>
  <sheetProtection sheet="1" selectLockedCells="1"/>
  <mergeCells count="3">
    <mergeCell ref="B2:C2"/>
    <mergeCell ref="B5:C5"/>
    <mergeCell ref="B3:C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70308-4BE5-4E67-8B08-E6465C7FA685}">
  <sheetPr codeName="Sheet3">
    <tabColor rgb="FF2C5F55"/>
  </sheetPr>
  <dimension ref="B2:G247"/>
  <sheetViews>
    <sheetView workbookViewId="0">
      <selection activeCell="C3" sqref="C3"/>
    </sheetView>
  </sheetViews>
  <sheetFormatPr defaultColWidth="9.140625" defaultRowHeight="15" x14ac:dyDescent="0.25"/>
  <cols>
    <col min="1" max="1" width="3.5703125" style="73" customWidth="1"/>
    <col min="2" max="2" width="5.5703125" style="72" hidden="1" customWidth="1"/>
    <col min="3" max="3" width="255.7109375" style="73" bestFit="1" customWidth="1"/>
    <col min="4" max="4" width="80.28515625" style="73" hidden="1" customWidth="1"/>
    <col min="5" max="5" width="20" style="73" hidden="1" customWidth="1"/>
    <col min="6" max="6" width="84.42578125" style="73" customWidth="1"/>
    <col min="7" max="7" width="37.85546875" style="73" customWidth="1"/>
    <col min="8" max="16384" width="9.140625" style="73"/>
  </cols>
  <sheetData>
    <row r="2" spans="2:7" x14ac:dyDescent="0.25">
      <c r="B2" s="74" t="s">
        <v>12</v>
      </c>
      <c r="C2" s="75" t="s">
        <v>13</v>
      </c>
      <c r="D2" s="75" t="s">
        <v>14</v>
      </c>
      <c r="E2" s="75" t="s">
        <v>15</v>
      </c>
      <c r="F2" s="75" t="s">
        <v>16</v>
      </c>
      <c r="G2" s="75" t="s">
        <v>17</v>
      </c>
    </row>
    <row r="3" spans="2:7" ht="15" customHeight="1" x14ac:dyDescent="0.25">
      <c r="B3" s="76" t="str" cm="1">
        <f t="array" ref="B3">_xlfn._xlws.FILTER(
    'Research Needs (all)'!A3:A196,
    _xlfn.BYROW(
        'Research Needs (all)'!E3:E196,
        _xlfn.LAMBDA(_xlpm.row,
            SUM(
                --ISNUMBER(
                    MATCH(
                        TRIM(_xlfn.TEXTSPLIT(_xlpm.row, ";")),
                        TRIM(_xlfn._xlws.FILTER('Topic Selection'!B7:B40, 'Topic Selection'!C7:C40=TRUE)),
                        0
                    )
                )
            )&gt;0
        )
    ),
    ""
)</f>
        <v/>
      </c>
      <c r="C3" s="77" t="str">
        <f>IF($B3="", "", INDEX('Research Needs (all)'!$B$3:$B$196, MATCH($B3,'Research Needs (all)'!$A$3:$A$196, 0)))</f>
        <v/>
      </c>
      <c r="D3" s="77" t="str">
        <f>IF($B3 = "", "", INDEX('Research Needs (all)'!$E$3:$E$196, MATCH($B3,'Research Needs (all)'!$A$3:$A$196, 0)))</f>
        <v/>
      </c>
      <c r="E3" s="77" t="str">
        <f>IF($B3 = "", "", IF(INDEX('Research Needs (all)'!#REF!, MATCH($B3,'Research Needs (all)'!$A$3:$A$196, 0)) = 0, "", INDEX('Research Needs (all)'!#REF!, MATCH($B3,'Research Needs (all)'!$A$3:$A$196, 0))))</f>
        <v/>
      </c>
      <c r="F3" s="77" t="str">
        <f>IF($B3 = "", "", IF(INDEX('Research Needs (all)'!M$3:M$196, MATCH($B3,'Research Needs (all)'!$A$3:$A$196, 0)) = 0, "", INDEX('Research Needs (all)'!M$3:M$196, MATCH($B3,'Research Needs (all)'!$A$3:$A$196, 0))))</f>
        <v/>
      </c>
      <c r="G3" s="77" t="str">
        <f>IF($B3 = "", "", IF(INDEX('Research Needs (all)'!N$3:N$196, MATCH($B3,'Research Needs (all)'!$A$3:$A$196, 0)) = 0, "", INDEX('Research Needs (all)'!N$3:N$196, MATCH($B3,'Research Needs (all)'!$A$3:$A$196, 0))))</f>
        <v/>
      </c>
    </row>
    <row r="4" spans="2:7" ht="15" customHeight="1" x14ac:dyDescent="0.25">
      <c r="B4" s="76"/>
      <c r="C4" s="77" t="str">
        <f>IF($B4="", "", INDEX('Research Needs (all)'!$B$3:$B$196, MATCH($B4,'Research Needs (all)'!$A$3:$A$196, 0)))</f>
        <v/>
      </c>
      <c r="D4" s="77" t="str">
        <f>IF($B4 = "", "", INDEX('Research Needs (all)'!$E$3:$E$196, MATCH($B4,'Research Needs (all)'!$A$3:$A$196, 0)))</f>
        <v/>
      </c>
      <c r="E4" s="77" t="str">
        <f>IF($B4 = "", "", IF(INDEX('Research Needs (all)'!#REF!, MATCH($B4,'Research Needs (all)'!$A$3:$A$196, 0)) = 0, "", INDEX('Research Needs (all)'!#REF!, MATCH($B4,'Research Needs (all)'!$A$3:$A$196, 0))))</f>
        <v/>
      </c>
      <c r="F4" s="77" t="str">
        <f>IF($B4 = "", "", IF(INDEX('Research Needs (all)'!M$3:M$196, MATCH($B4,'Research Needs (all)'!$A$3:$A$196, 0)) = 0, "", INDEX('Research Needs (all)'!M$3:M$196, MATCH($B4,'Research Needs (all)'!$A$3:$A$196, 0))))</f>
        <v/>
      </c>
      <c r="G4" s="77" t="str">
        <f>IF($B4 = "", "", IF(INDEX('Research Needs (all)'!N$3:N$196, MATCH($B4,'Research Needs (all)'!$A$3:$A$196, 0)) = 0, "", INDEX('Research Needs (all)'!N$3:N$196, MATCH($B4,'Research Needs (all)'!$A$3:$A$196, 0))))</f>
        <v/>
      </c>
    </row>
    <row r="5" spans="2:7" ht="15" customHeight="1" x14ac:dyDescent="0.25">
      <c r="B5" s="76"/>
      <c r="C5" s="77" t="str">
        <f>IF($B5="", "", INDEX('Research Needs (all)'!$B$3:$B$196, MATCH($B5,'Research Needs (all)'!$A$3:$A$196, 0)))</f>
        <v/>
      </c>
      <c r="D5" s="77" t="str">
        <f>IF($B5 = "", "", INDEX('Research Needs (all)'!$E$3:$E$196, MATCH($B5,'Research Needs (all)'!$A$3:$A$196, 0)))</f>
        <v/>
      </c>
      <c r="E5" s="77" t="str">
        <f>IF($B5 = "", "", IF(INDEX('Research Needs (all)'!#REF!, MATCH($B5,'Research Needs (all)'!$A$3:$A$196, 0)) = 0, "", INDEX('Research Needs (all)'!#REF!, MATCH($B5,'Research Needs (all)'!$A$3:$A$196, 0))))</f>
        <v/>
      </c>
      <c r="F5" s="77" t="str">
        <f>IF($B5 = "", "", IF(INDEX('Research Needs (all)'!M$3:M$196, MATCH($B5,'Research Needs (all)'!$A$3:$A$196, 0)) = 0, "", INDEX('Research Needs (all)'!M$3:M$196, MATCH($B5,'Research Needs (all)'!$A$3:$A$196, 0))))</f>
        <v/>
      </c>
      <c r="G5" s="77" t="str">
        <f>IF($B5 = "", "", IF(INDEX('Research Needs (all)'!N$3:N$196, MATCH($B5,'Research Needs (all)'!$A$3:$A$196, 0)) = 0, "", INDEX('Research Needs (all)'!N$3:N$196, MATCH($B5,'Research Needs (all)'!$A$3:$A$196, 0))))</f>
        <v/>
      </c>
    </row>
    <row r="6" spans="2:7" ht="15" customHeight="1" x14ac:dyDescent="0.25">
      <c r="B6" s="76"/>
      <c r="C6" s="77" t="str">
        <f>IF($B6="", "", INDEX('Research Needs (all)'!$B$3:$B$196, MATCH($B6,'Research Needs (all)'!$A$3:$A$196, 0)))</f>
        <v/>
      </c>
      <c r="D6" s="77" t="str">
        <f>IF($B6 = "", "", INDEX('Research Needs (all)'!$E$3:$E$196, MATCH($B6,'Research Needs (all)'!$A$3:$A$196, 0)))</f>
        <v/>
      </c>
      <c r="E6" s="77" t="str">
        <f>IF($B6 = "", "", IF(INDEX('Research Needs (all)'!#REF!, MATCH($B6,'Research Needs (all)'!$A$3:$A$196, 0)) = 0, "", INDEX('Research Needs (all)'!#REF!, MATCH($B6,'Research Needs (all)'!$A$3:$A$196, 0))))</f>
        <v/>
      </c>
      <c r="F6" s="77" t="str">
        <f>IF($B6 = "", "", IF(INDEX('Research Needs (all)'!M$3:M$196, MATCH($B6,'Research Needs (all)'!$A$3:$A$196, 0)) = 0, "", INDEX('Research Needs (all)'!M$3:M$196, MATCH($B6,'Research Needs (all)'!$A$3:$A$196, 0))))</f>
        <v/>
      </c>
      <c r="G6" s="77" t="str">
        <f>IF($B6 = "", "", IF(INDEX('Research Needs (all)'!N$3:N$196, MATCH($B6,'Research Needs (all)'!$A$3:$A$196, 0)) = 0, "", INDEX('Research Needs (all)'!N$3:N$196, MATCH($B6,'Research Needs (all)'!$A$3:$A$196, 0))))</f>
        <v/>
      </c>
    </row>
    <row r="7" spans="2:7" ht="15" customHeight="1" x14ac:dyDescent="0.25">
      <c r="B7" s="76"/>
      <c r="C7" s="77" t="str">
        <f>IF($B7="", "", INDEX('Research Needs (all)'!$B$3:$B$196, MATCH($B7,'Research Needs (all)'!$A$3:$A$196, 0)))</f>
        <v/>
      </c>
      <c r="D7" s="77" t="str">
        <f>IF($B7 = "", "", INDEX('Research Needs (all)'!$E$3:$E$196, MATCH($B7,'Research Needs (all)'!$A$3:$A$196, 0)))</f>
        <v/>
      </c>
      <c r="E7" s="77" t="str">
        <f>IF($B7 = "", "", IF(INDEX('Research Needs (all)'!#REF!, MATCH($B7,'Research Needs (all)'!$A$3:$A$196, 0)) = 0, "", INDEX('Research Needs (all)'!#REF!, MATCH($B7,'Research Needs (all)'!$A$3:$A$196, 0))))</f>
        <v/>
      </c>
      <c r="F7" s="77" t="str">
        <f>IF($B7 = "", "", IF(INDEX('Research Needs (all)'!M$3:M$196, MATCH($B7,'Research Needs (all)'!$A$3:$A$196, 0)) = 0, "", INDEX('Research Needs (all)'!M$3:M$196, MATCH($B7,'Research Needs (all)'!$A$3:$A$196, 0))))</f>
        <v/>
      </c>
      <c r="G7" s="77" t="str">
        <f>IF($B7 = "", "", IF(INDEX('Research Needs (all)'!N$3:N$196, MATCH($B7,'Research Needs (all)'!$A$3:$A$196, 0)) = 0, "", INDEX('Research Needs (all)'!N$3:N$196, MATCH($B7,'Research Needs (all)'!$A$3:$A$196, 0))))</f>
        <v/>
      </c>
    </row>
    <row r="8" spans="2:7" ht="15" customHeight="1" x14ac:dyDescent="0.25">
      <c r="B8" s="76"/>
      <c r="C8" s="77" t="str">
        <f>IF($B8="", "", INDEX('Research Needs (all)'!$B$3:$B$196, MATCH($B8,'Research Needs (all)'!$A$3:$A$196, 0)))</f>
        <v/>
      </c>
      <c r="D8" s="77" t="str">
        <f>IF($B8 = "", "", INDEX('Research Needs (all)'!$E$3:$E$196, MATCH($B8,'Research Needs (all)'!$A$3:$A$196, 0)))</f>
        <v/>
      </c>
      <c r="E8" s="77" t="str">
        <f>IF($B8 = "", "", IF(INDEX('Research Needs (all)'!#REF!, MATCH($B8,'Research Needs (all)'!$A$3:$A$196, 0)) = 0, "", INDEX('Research Needs (all)'!#REF!, MATCH($B8,'Research Needs (all)'!$A$3:$A$196, 0))))</f>
        <v/>
      </c>
      <c r="F8" s="77" t="str">
        <f>IF($B8 = "", "", IF(INDEX('Research Needs (all)'!M$3:M$196, MATCH($B8,'Research Needs (all)'!$A$3:$A$196, 0)) = 0, "", INDEX('Research Needs (all)'!M$3:M$196, MATCH($B8,'Research Needs (all)'!$A$3:$A$196, 0))))</f>
        <v/>
      </c>
      <c r="G8" s="77" t="str">
        <f>IF($B8 = "", "", IF(INDEX('Research Needs (all)'!N$3:N$196, MATCH($B8,'Research Needs (all)'!$A$3:$A$196, 0)) = 0, "", INDEX('Research Needs (all)'!N$3:N$196, MATCH($B8,'Research Needs (all)'!$A$3:$A$196, 0))))</f>
        <v/>
      </c>
    </row>
    <row r="9" spans="2:7" ht="15" customHeight="1" x14ac:dyDescent="0.25">
      <c r="B9" s="76"/>
      <c r="C9" s="77" t="str">
        <f>IF($B9="", "", INDEX('Research Needs (all)'!$B$3:$B$196, MATCH($B9,'Research Needs (all)'!$A$3:$A$196, 0)))</f>
        <v/>
      </c>
      <c r="D9" s="77" t="str">
        <f>IF($B9 = "", "", INDEX('Research Needs (all)'!$E$3:$E$196, MATCH($B9,'Research Needs (all)'!$A$3:$A$196, 0)))</f>
        <v/>
      </c>
      <c r="E9" s="77" t="str">
        <f>IF($B9 = "", "", IF(INDEX('Research Needs (all)'!#REF!, MATCH($B9,'Research Needs (all)'!$A$3:$A$196, 0)) = 0, "", INDEX('Research Needs (all)'!#REF!, MATCH($B9,'Research Needs (all)'!$A$3:$A$196, 0))))</f>
        <v/>
      </c>
      <c r="F9" s="77" t="str">
        <f>IF($B9 = "", "", IF(INDEX('Research Needs (all)'!M$3:M$196, MATCH($B9,'Research Needs (all)'!$A$3:$A$196, 0)) = 0, "", INDEX('Research Needs (all)'!M$3:M$196, MATCH($B9,'Research Needs (all)'!$A$3:$A$196, 0))))</f>
        <v/>
      </c>
      <c r="G9" s="77" t="str">
        <f>IF($B9 = "", "", IF(INDEX('Research Needs (all)'!N$3:N$196, MATCH($B9,'Research Needs (all)'!$A$3:$A$196, 0)) = 0, "", INDEX('Research Needs (all)'!N$3:N$196, MATCH($B9,'Research Needs (all)'!$A$3:$A$196, 0))))</f>
        <v/>
      </c>
    </row>
    <row r="10" spans="2:7" ht="15" customHeight="1" x14ac:dyDescent="0.25">
      <c r="B10" s="76"/>
      <c r="C10" s="77" t="str">
        <f>IF($B10="", "", INDEX('Research Needs (all)'!$B$3:$B$196, MATCH($B10,'Research Needs (all)'!$A$3:$A$196, 0)))</f>
        <v/>
      </c>
      <c r="D10" s="77" t="str">
        <f>IF($B10 = "", "", INDEX('Research Needs (all)'!$E$3:$E$196, MATCH($B10,'Research Needs (all)'!$A$3:$A$196, 0)))</f>
        <v/>
      </c>
      <c r="E10" s="77" t="str">
        <f>IF($B10 = "", "", IF(INDEX('Research Needs (all)'!#REF!, MATCH($B10,'Research Needs (all)'!$A$3:$A$196, 0)) = 0, "", INDEX('Research Needs (all)'!#REF!, MATCH($B10,'Research Needs (all)'!$A$3:$A$196, 0))))</f>
        <v/>
      </c>
      <c r="F10" s="77" t="str">
        <f>IF($B10 = "", "", IF(INDEX('Research Needs (all)'!M$3:M$196, MATCH($B10,'Research Needs (all)'!$A$3:$A$196, 0)) = 0, "", INDEX('Research Needs (all)'!M$3:M$196, MATCH($B10,'Research Needs (all)'!$A$3:$A$196, 0))))</f>
        <v/>
      </c>
      <c r="G10" s="77" t="str">
        <f>IF($B10 = "", "", IF(INDEX('Research Needs (all)'!N$3:N$196, MATCH($B10,'Research Needs (all)'!$A$3:$A$196, 0)) = 0, "", INDEX('Research Needs (all)'!N$3:N$196, MATCH($B10,'Research Needs (all)'!$A$3:$A$196, 0))))</f>
        <v/>
      </c>
    </row>
    <row r="11" spans="2:7" ht="15" customHeight="1" x14ac:dyDescent="0.25">
      <c r="B11" s="76"/>
      <c r="C11" s="77" t="str">
        <f>IF($B11="", "", INDEX('Research Needs (all)'!$B$3:$B$196, MATCH($B11,'Research Needs (all)'!$A$3:$A$196, 0)))</f>
        <v/>
      </c>
      <c r="D11" s="77" t="str">
        <f>IF($B11 = "", "", INDEX('Research Needs (all)'!$E$3:$E$196, MATCH($B11,'Research Needs (all)'!$A$3:$A$196, 0)))</f>
        <v/>
      </c>
      <c r="E11" s="77" t="str">
        <f>IF($B11 = "", "", IF(INDEX('Research Needs (all)'!#REF!, MATCH($B11,'Research Needs (all)'!$A$3:$A$196, 0)) = 0, "", INDEX('Research Needs (all)'!#REF!, MATCH($B11,'Research Needs (all)'!$A$3:$A$196, 0))))</f>
        <v/>
      </c>
      <c r="F11" s="77" t="str">
        <f>IF($B11 = "", "", IF(INDEX('Research Needs (all)'!M$3:M$196, MATCH($B11,'Research Needs (all)'!$A$3:$A$196, 0)) = 0, "", INDEX('Research Needs (all)'!M$3:M$196, MATCH($B11,'Research Needs (all)'!$A$3:$A$196, 0))))</f>
        <v/>
      </c>
      <c r="G11" s="77" t="str">
        <f>IF($B11 = "", "", IF(INDEX('Research Needs (all)'!N$3:N$196, MATCH($B11,'Research Needs (all)'!$A$3:$A$196, 0)) = 0, "", INDEX('Research Needs (all)'!N$3:N$196, MATCH($B11,'Research Needs (all)'!$A$3:$A$196, 0))))</f>
        <v/>
      </c>
    </row>
    <row r="12" spans="2:7" ht="15" customHeight="1" x14ac:dyDescent="0.25">
      <c r="B12" s="76"/>
      <c r="C12" s="77" t="str">
        <f>IF($B12="", "", INDEX('Research Needs (all)'!$B$3:$B$196, MATCH($B12,'Research Needs (all)'!$A$3:$A$196, 0)))</f>
        <v/>
      </c>
      <c r="D12" s="77" t="str">
        <f>IF($B12 = "", "", INDEX('Research Needs (all)'!$E$3:$E$196, MATCH($B12,'Research Needs (all)'!$A$3:$A$196, 0)))</f>
        <v/>
      </c>
      <c r="E12" s="77" t="str">
        <f>IF($B12 = "", "", IF(INDEX('Research Needs (all)'!#REF!, MATCH($B12,'Research Needs (all)'!$A$3:$A$196, 0)) = 0, "", INDEX('Research Needs (all)'!#REF!, MATCH($B12,'Research Needs (all)'!$A$3:$A$196, 0))))</f>
        <v/>
      </c>
      <c r="F12" s="77" t="str">
        <f>IF($B12 = "", "", IF(INDEX('Research Needs (all)'!M$3:M$196, MATCH($B12,'Research Needs (all)'!$A$3:$A$196, 0)) = 0, "", INDEX('Research Needs (all)'!M$3:M$196, MATCH($B12,'Research Needs (all)'!$A$3:$A$196, 0))))</f>
        <v/>
      </c>
      <c r="G12" s="77" t="str">
        <f>IF($B12 = "", "", IF(INDEX('Research Needs (all)'!N$3:N$196, MATCH($B12,'Research Needs (all)'!$A$3:$A$196, 0)) = 0, "", INDEX('Research Needs (all)'!N$3:N$196, MATCH($B12,'Research Needs (all)'!$A$3:$A$196, 0))))</f>
        <v/>
      </c>
    </row>
    <row r="13" spans="2:7" ht="15" customHeight="1" x14ac:dyDescent="0.25">
      <c r="B13" s="76"/>
      <c r="C13" s="77" t="str">
        <f>IF($B13="", "", INDEX('Research Needs (all)'!$B$3:$B$196, MATCH($B13,'Research Needs (all)'!$A$3:$A$196, 0)))</f>
        <v/>
      </c>
      <c r="D13" s="77" t="str">
        <f>IF($B13 = "", "", INDEX('Research Needs (all)'!$E$3:$E$196, MATCH($B13,'Research Needs (all)'!$A$3:$A$196, 0)))</f>
        <v/>
      </c>
      <c r="E13" s="77" t="str">
        <f>IF($B13 = "", "", IF(INDEX('Research Needs (all)'!#REF!, MATCH($B13,'Research Needs (all)'!$A$3:$A$196, 0)) = 0, "", INDEX('Research Needs (all)'!#REF!, MATCH($B13,'Research Needs (all)'!$A$3:$A$196, 0))))</f>
        <v/>
      </c>
      <c r="F13" s="77" t="str">
        <f>IF($B13 = "", "", IF(INDEX('Research Needs (all)'!M$3:M$196, MATCH($B13,'Research Needs (all)'!$A$3:$A$196, 0)) = 0, "", INDEX('Research Needs (all)'!M$3:M$196, MATCH($B13,'Research Needs (all)'!$A$3:$A$196, 0))))</f>
        <v/>
      </c>
      <c r="G13" s="77" t="str">
        <f>IF($B13 = "", "", IF(INDEX('Research Needs (all)'!N$3:N$196, MATCH($B13,'Research Needs (all)'!$A$3:$A$196, 0)) = 0, "", INDEX('Research Needs (all)'!N$3:N$196, MATCH($B13,'Research Needs (all)'!$A$3:$A$196, 0))))</f>
        <v/>
      </c>
    </row>
    <row r="14" spans="2:7" ht="15" customHeight="1" x14ac:dyDescent="0.25">
      <c r="B14" s="76"/>
      <c r="C14" s="77" t="str">
        <f>IF($B14="", "", INDEX('Research Needs (all)'!$B$3:$B$196, MATCH($B14,'Research Needs (all)'!$A$3:$A$196, 0)))</f>
        <v/>
      </c>
      <c r="D14" s="77" t="str">
        <f>IF($B14 = "", "", INDEX('Research Needs (all)'!$E$3:$E$196, MATCH($B14,'Research Needs (all)'!$A$3:$A$196, 0)))</f>
        <v/>
      </c>
      <c r="E14" s="77" t="str">
        <f>IF($B14 = "", "", IF(INDEX('Research Needs (all)'!#REF!, MATCH($B14,'Research Needs (all)'!$A$3:$A$196, 0)) = 0, "", INDEX('Research Needs (all)'!#REF!, MATCH($B14,'Research Needs (all)'!$A$3:$A$196, 0))))</f>
        <v/>
      </c>
      <c r="F14" s="77" t="str">
        <f>IF($B14 = "", "", IF(INDEX('Research Needs (all)'!M$3:M$196, MATCH($B14,'Research Needs (all)'!$A$3:$A$196, 0)) = 0, "", INDEX('Research Needs (all)'!M$3:M$196, MATCH($B14,'Research Needs (all)'!$A$3:$A$196, 0))))</f>
        <v/>
      </c>
      <c r="G14" s="77" t="str">
        <f>IF($B14 = "", "", IF(INDEX('Research Needs (all)'!N$3:N$196, MATCH($B14,'Research Needs (all)'!$A$3:$A$196, 0)) = 0, "", INDEX('Research Needs (all)'!N$3:N$196, MATCH($B14,'Research Needs (all)'!$A$3:$A$196, 0))))</f>
        <v/>
      </c>
    </row>
    <row r="15" spans="2:7" ht="15" customHeight="1" x14ac:dyDescent="0.25">
      <c r="B15" s="76"/>
      <c r="C15" s="77" t="str">
        <f>IF($B15="", "", INDEX('Research Needs (all)'!$B$3:$B$196, MATCH($B15,'Research Needs (all)'!$A$3:$A$196, 0)))</f>
        <v/>
      </c>
      <c r="D15" s="77" t="str">
        <f>IF($B15 = "", "", INDEX('Research Needs (all)'!$E$3:$E$196, MATCH($B15,'Research Needs (all)'!$A$3:$A$196, 0)))</f>
        <v/>
      </c>
      <c r="E15" s="77" t="str">
        <f>IF($B15 = "", "", IF(INDEX('Research Needs (all)'!#REF!, MATCH($B15,'Research Needs (all)'!$A$3:$A$196, 0)) = 0, "", INDEX('Research Needs (all)'!#REF!, MATCH($B15,'Research Needs (all)'!$A$3:$A$196, 0))))</f>
        <v/>
      </c>
      <c r="F15" s="77" t="str">
        <f>IF($B15 = "", "", IF(INDEX('Research Needs (all)'!M$3:M$196, MATCH($B15,'Research Needs (all)'!$A$3:$A$196, 0)) = 0, "", INDEX('Research Needs (all)'!M$3:M$196, MATCH($B15,'Research Needs (all)'!$A$3:$A$196, 0))))</f>
        <v/>
      </c>
      <c r="G15" s="77" t="str">
        <f>IF($B15 = "", "", IF(INDEX('Research Needs (all)'!N$3:N$196, MATCH($B15,'Research Needs (all)'!$A$3:$A$196, 0)) = 0, "", INDEX('Research Needs (all)'!N$3:N$196, MATCH($B15,'Research Needs (all)'!$A$3:$A$196, 0))))</f>
        <v/>
      </c>
    </row>
    <row r="16" spans="2:7" ht="15" customHeight="1" x14ac:dyDescent="0.25">
      <c r="B16" s="76"/>
      <c r="C16" s="77" t="str">
        <f>IF($B16="", "", INDEX('Research Needs (all)'!$B$3:$B$196, MATCH($B16,'Research Needs (all)'!$A$3:$A$196, 0)))</f>
        <v/>
      </c>
      <c r="D16" s="77" t="str">
        <f>IF($B16 = "", "", INDEX('Research Needs (all)'!$E$3:$E$196, MATCH($B16,'Research Needs (all)'!$A$3:$A$196, 0)))</f>
        <v/>
      </c>
      <c r="E16" s="77" t="str">
        <f>IF($B16 = "", "", IF(INDEX('Research Needs (all)'!#REF!, MATCH($B16,'Research Needs (all)'!$A$3:$A$196, 0)) = 0, "", INDEX('Research Needs (all)'!#REF!, MATCH($B16,'Research Needs (all)'!$A$3:$A$196, 0))))</f>
        <v/>
      </c>
      <c r="F16" s="77" t="str">
        <f>IF($B16 = "", "", IF(INDEX('Research Needs (all)'!M$3:M$196, MATCH($B16,'Research Needs (all)'!$A$3:$A$196, 0)) = 0, "", INDEX('Research Needs (all)'!M$3:M$196, MATCH($B16,'Research Needs (all)'!$A$3:$A$196, 0))))</f>
        <v/>
      </c>
      <c r="G16" s="77" t="str">
        <f>IF($B16 = "", "", IF(INDEX('Research Needs (all)'!N$3:N$196, MATCH($B16,'Research Needs (all)'!$A$3:$A$196, 0)) = 0, "", INDEX('Research Needs (all)'!N$3:N$196, MATCH($B16,'Research Needs (all)'!$A$3:$A$196, 0))))</f>
        <v/>
      </c>
    </row>
    <row r="17" spans="2:7" ht="15" customHeight="1" x14ac:dyDescent="0.25">
      <c r="B17" s="76"/>
      <c r="C17" s="77" t="str">
        <f>IF($B17="", "", INDEX('Research Needs (all)'!$B$3:$B$196, MATCH($B17,'Research Needs (all)'!$A$3:$A$196, 0)))</f>
        <v/>
      </c>
      <c r="D17" s="77" t="str">
        <f>IF($B17 = "", "", INDEX('Research Needs (all)'!$E$3:$E$196, MATCH($B17,'Research Needs (all)'!$A$3:$A$196, 0)))</f>
        <v/>
      </c>
      <c r="E17" s="77" t="str">
        <f>IF($B17 = "", "", IF(INDEX('Research Needs (all)'!#REF!, MATCH($B17,'Research Needs (all)'!$A$3:$A$196, 0)) = 0, "", INDEX('Research Needs (all)'!#REF!, MATCH($B17,'Research Needs (all)'!$A$3:$A$196, 0))))</f>
        <v/>
      </c>
      <c r="F17" s="77" t="str">
        <f>IF($B17 = "", "", IF(INDEX('Research Needs (all)'!M$3:M$196, MATCH($B17,'Research Needs (all)'!$A$3:$A$196, 0)) = 0, "", INDEX('Research Needs (all)'!M$3:M$196, MATCH($B17,'Research Needs (all)'!$A$3:$A$196, 0))))</f>
        <v/>
      </c>
      <c r="G17" s="77" t="str">
        <f>IF($B17 = "", "", IF(INDEX('Research Needs (all)'!N$3:N$196, MATCH($B17,'Research Needs (all)'!$A$3:$A$196, 0)) = 0, "", INDEX('Research Needs (all)'!N$3:N$196, MATCH($B17,'Research Needs (all)'!$A$3:$A$196, 0))))</f>
        <v/>
      </c>
    </row>
    <row r="18" spans="2:7" ht="15" customHeight="1" x14ac:dyDescent="0.25">
      <c r="B18" s="76"/>
      <c r="C18" s="77" t="str">
        <f>IF($B18="", "", INDEX('Research Needs (all)'!$B$3:$B$196, MATCH($B18,'Research Needs (all)'!$A$3:$A$196, 0)))</f>
        <v/>
      </c>
      <c r="D18" s="77" t="str">
        <f>IF($B18 = "", "", INDEX('Research Needs (all)'!$E$3:$E$196, MATCH($B18,'Research Needs (all)'!$A$3:$A$196, 0)))</f>
        <v/>
      </c>
      <c r="E18" s="77" t="str">
        <f>IF($B18 = "", "", IF(INDEX('Research Needs (all)'!#REF!, MATCH($B18,'Research Needs (all)'!$A$3:$A$196, 0)) = 0, "", INDEX('Research Needs (all)'!#REF!, MATCH($B18,'Research Needs (all)'!$A$3:$A$196, 0))))</f>
        <v/>
      </c>
      <c r="F18" s="77" t="str">
        <f>IF($B18 = "", "", IF(INDEX('Research Needs (all)'!M$3:M$196, MATCH($B18,'Research Needs (all)'!$A$3:$A$196, 0)) = 0, "", INDEX('Research Needs (all)'!M$3:M$196, MATCH($B18,'Research Needs (all)'!$A$3:$A$196, 0))))</f>
        <v/>
      </c>
      <c r="G18" s="77" t="str">
        <f>IF($B18 = "", "", IF(INDEX('Research Needs (all)'!N$3:N$196, MATCH($B18,'Research Needs (all)'!$A$3:$A$196, 0)) = 0, "", INDEX('Research Needs (all)'!N$3:N$196, MATCH($B18,'Research Needs (all)'!$A$3:$A$196, 0))))</f>
        <v/>
      </c>
    </row>
    <row r="19" spans="2:7" ht="15" customHeight="1" x14ac:dyDescent="0.25">
      <c r="B19" s="76"/>
      <c r="C19" s="77" t="str">
        <f>IF($B19="", "", INDEX('Research Needs (all)'!$B$3:$B$196, MATCH($B19,'Research Needs (all)'!$A$3:$A$196, 0)))</f>
        <v/>
      </c>
      <c r="D19" s="77" t="str">
        <f>IF($B19 = "", "", INDEX('Research Needs (all)'!$E$3:$E$196, MATCH($B19,'Research Needs (all)'!$A$3:$A$196, 0)))</f>
        <v/>
      </c>
      <c r="E19" s="77" t="str">
        <f>IF($B19 = "", "", IF(INDEX('Research Needs (all)'!#REF!, MATCH($B19,'Research Needs (all)'!$A$3:$A$196, 0)) = 0, "", INDEX('Research Needs (all)'!#REF!, MATCH($B19,'Research Needs (all)'!$A$3:$A$196, 0))))</f>
        <v/>
      </c>
      <c r="F19" s="77" t="str">
        <f>IF($B19 = "", "", IF(INDEX('Research Needs (all)'!M$3:M$196, MATCH($B19,'Research Needs (all)'!$A$3:$A$196, 0)) = 0, "", INDEX('Research Needs (all)'!M$3:M$196, MATCH($B19,'Research Needs (all)'!$A$3:$A$196, 0))))</f>
        <v/>
      </c>
      <c r="G19" s="77" t="str">
        <f>IF($B19 = "", "", IF(INDEX('Research Needs (all)'!N$3:N$196, MATCH($B19,'Research Needs (all)'!$A$3:$A$196, 0)) = 0, "", INDEX('Research Needs (all)'!N$3:N$196, MATCH($B19,'Research Needs (all)'!$A$3:$A$196, 0))))</f>
        <v/>
      </c>
    </row>
    <row r="20" spans="2:7" ht="15" customHeight="1" x14ac:dyDescent="0.25">
      <c r="B20" s="76"/>
      <c r="C20" s="77" t="str">
        <f>IF($B20="", "", INDEX('Research Needs (all)'!$B$3:$B$196, MATCH($B20,'Research Needs (all)'!$A$3:$A$196, 0)))</f>
        <v/>
      </c>
      <c r="D20" s="77" t="str">
        <f>IF($B20 = "", "", INDEX('Research Needs (all)'!$E$3:$E$196, MATCH($B20,'Research Needs (all)'!$A$3:$A$196, 0)))</f>
        <v/>
      </c>
      <c r="E20" s="77" t="str">
        <f>IF($B20 = "", "", IF(INDEX('Research Needs (all)'!#REF!, MATCH($B20,'Research Needs (all)'!$A$3:$A$196, 0)) = 0, "", INDEX('Research Needs (all)'!#REF!, MATCH($B20,'Research Needs (all)'!$A$3:$A$196, 0))))</f>
        <v/>
      </c>
      <c r="F20" s="77" t="str">
        <f>IF($B20 = "", "", IF(INDEX('Research Needs (all)'!M$3:M$196, MATCH($B20,'Research Needs (all)'!$A$3:$A$196, 0)) = 0, "", INDEX('Research Needs (all)'!M$3:M$196, MATCH($B20,'Research Needs (all)'!$A$3:$A$196, 0))))</f>
        <v/>
      </c>
      <c r="G20" s="77" t="str">
        <f>IF($B20 = "", "", IF(INDEX('Research Needs (all)'!N$3:N$196, MATCH($B20,'Research Needs (all)'!$A$3:$A$196, 0)) = 0, "", INDEX('Research Needs (all)'!N$3:N$196, MATCH($B20,'Research Needs (all)'!$A$3:$A$196, 0))))</f>
        <v/>
      </c>
    </row>
    <row r="21" spans="2:7" ht="15" customHeight="1" x14ac:dyDescent="0.25">
      <c r="B21" s="76"/>
      <c r="C21" s="77" t="str">
        <f>IF($B21="", "", INDEX('Research Needs (all)'!$B$3:$B$196, MATCH($B21,'Research Needs (all)'!$A$3:$A$196, 0)))</f>
        <v/>
      </c>
      <c r="D21" s="77" t="str">
        <f>IF($B21 = "", "", INDEX('Research Needs (all)'!$E$3:$E$196, MATCH($B21,'Research Needs (all)'!$A$3:$A$196, 0)))</f>
        <v/>
      </c>
      <c r="E21" s="77" t="str">
        <f>IF($B21 = "", "", IF(INDEX('Research Needs (all)'!#REF!, MATCH($B21,'Research Needs (all)'!$A$3:$A$196, 0)) = 0, "", INDEX('Research Needs (all)'!#REF!, MATCH($B21,'Research Needs (all)'!$A$3:$A$196, 0))))</f>
        <v/>
      </c>
      <c r="F21" s="77" t="str">
        <f>IF($B21 = "", "", IF(INDEX('Research Needs (all)'!M$3:M$196, MATCH($B21,'Research Needs (all)'!$A$3:$A$196, 0)) = 0, "", INDEX('Research Needs (all)'!M$3:M$196, MATCH($B21,'Research Needs (all)'!$A$3:$A$196, 0))))</f>
        <v/>
      </c>
      <c r="G21" s="77" t="str">
        <f>IF($B21 = "", "", IF(INDEX('Research Needs (all)'!N$3:N$196, MATCH($B21,'Research Needs (all)'!$A$3:$A$196, 0)) = 0, "", INDEX('Research Needs (all)'!N$3:N$196, MATCH($B21,'Research Needs (all)'!$A$3:$A$196, 0))))</f>
        <v/>
      </c>
    </row>
    <row r="22" spans="2:7" ht="15" customHeight="1" x14ac:dyDescent="0.25">
      <c r="B22" s="76"/>
      <c r="C22" s="77" t="str">
        <f>IF($B22="", "", INDEX('Research Needs (all)'!$B$3:$B$196, MATCH($B22,'Research Needs (all)'!$A$3:$A$196, 0)))</f>
        <v/>
      </c>
      <c r="D22" s="77" t="str">
        <f>IF($B22 = "", "", INDEX('Research Needs (all)'!$E$3:$E$196, MATCH($B22,'Research Needs (all)'!$A$3:$A$196, 0)))</f>
        <v/>
      </c>
      <c r="E22" s="77" t="str">
        <f>IF($B22 = "", "", IF(INDEX('Research Needs (all)'!#REF!, MATCH($B22,'Research Needs (all)'!$A$3:$A$196, 0)) = 0, "", INDEX('Research Needs (all)'!#REF!, MATCH($B22,'Research Needs (all)'!$A$3:$A$196, 0))))</f>
        <v/>
      </c>
      <c r="F22" s="77" t="str">
        <f>IF($B22 = "", "", IF(INDEX('Research Needs (all)'!M$3:M$196, MATCH($B22,'Research Needs (all)'!$A$3:$A$196, 0)) = 0, "", INDEX('Research Needs (all)'!M$3:M$196, MATCH($B22,'Research Needs (all)'!$A$3:$A$196, 0))))</f>
        <v/>
      </c>
      <c r="G22" s="77" t="str">
        <f>IF($B22 = "", "", IF(INDEX('Research Needs (all)'!N$3:N$196, MATCH($B22,'Research Needs (all)'!$A$3:$A$196, 0)) = 0, "", INDEX('Research Needs (all)'!N$3:N$196, MATCH($B22,'Research Needs (all)'!$A$3:$A$196, 0))))</f>
        <v/>
      </c>
    </row>
    <row r="23" spans="2:7" ht="15" customHeight="1" x14ac:dyDescent="0.25">
      <c r="B23" s="76"/>
      <c r="C23" s="77" t="str">
        <f>IF($B23="", "", INDEX('Research Needs (all)'!$B$3:$B$196, MATCH($B23,'Research Needs (all)'!$A$3:$A$196, 0)))</f>
        <v/>
      </c>
      <c r="D23" s="77" t="str">
        <f>IF($B23 = "", "", INDEX('Research Needs (all)'!$E$3:$E$196, MATCH($B23,'Research Needs (all)'!$A$3:$A$196, 0)))</f>
        <v/>
      </c>
      <c r="E23" s="77" t="str">
        <f>IF($B23 = "", "", IF(INDEX('Research Needs (all)'!#REF!, MATCH($B23,'Research Needs (all)'!$A$3:$A$196, 0)) = 0, "", INDEX('Research Needs (all)'!#REF!, MATCH($B23,'Research Needs (all)'!$A$3:$A$196, 0))))</f>
        <v/>
      </c>
      <c r="F23" s="77" t="str">
        <f>IF($B23 = "", "", IF(INDEX('Research Needs (all)'!M$3:M$196, MATCH($B23,'Research Needs (all)'!$A$3:$A$196, 0)) = 0, "", INDEX('Research Needs (all)'!M$3:M$196, MATCH($B23,'Research Needs (all)'!$A$3:$A$196, 0))))</f>
        <v/>
      </c>
      <c r="G23" s="77" t="str">
        <f>IF($B23 = "", "", IF(INDEX('Research Needs (all)'!N$3:N$196, MATCH($B23,'Research Needs (all)'!$A$3:$A$196, 0)) = 0, "", INDEX('Research Needs (all)'!N$3:N$196, MATCH($B23,'Research Needs (all)'!$A$3:$A$196, 0))))</f>
        <v/>
      </c>
    </row>
    <row r="24" spans="2:7" ht="15" customHeight="1" x14ac:dyDescent="0.25">
      <c r="B24" s="76"/>
      <c r="C24" s="77" t="str">
        <f>IF($B24="", "", INDEX('Research Needs (all)'!$B$3:$B$196, MATCH($B24,'Research Needs (all)'!$A$3:$A$196, 0)))</f>
        <v/>
      </c>
      <c r="D24" s="77" t="str">
        <f>IF($B24 = "", "", INDEX('Research Needs (all)'!$E$3:$E$196, MATCH($B24,'Research Needs (all)'!$A$3:$A$196, 0)))</f>
        <v/>
      </c>
      <c r="E24" s="77" t="str">
        <f>IF($B24 = "", "", IF(INDEX('Research Needs (all)'!#REF!, MATCH($B24,'Research Needs (all)'!$A$3:$A$196, 0)) = 0, "", INDEX('Research Needs (all)'!#REF!, MATCH($B24,'Research Needs (all)'!$A$3:$A$196, 0))))</f>
        <v/>
      </c>
      <c r="F24" s="77" t="str">
        <f>IF($B24 = "", "", IF(INDEX('Research Needs (all)'!M$3:M$196, MATCH($B24,'Research Needs (all)'!$A$3:$A$196, 0)) = 0, "", INDEX('Research Needs (all)'!M$3:M$196, MATCH($B24,'Research Needs (all)'!$A$3:$A$196, 0))))</f>
        <v/>
      </c>
      <c r="G24" s="77" t="str">
        <f>IF($B24 = "", "", IF(INDEX('Research Needs (all)'!N$3:N$196, MATCH($B24,'Research Needs (all)'!$A$3:$A$196, 0)) = 0, "", INDEX('Research Needs (all)'!N$3:N$196, MATCH($B24,'Research Needs (all)'!$A$3:$A$196, 0))))</f>
        <v/>
      </c>
    </row>
    <row r="25" spans="2:7" ht="15" customHeight="1" x14ac:dyDescent="0.25">
      <c r="B25" s="76"/>
      <c r="C25" s="77" t="str">
        <f>IF($B25="", "", INDEX('Research Needs (all)'!$B$3:$B$196, MATCH($B25,'Research Needs (all)'!$A$3:$A$196, 0)))</f>
        <v/>
      </c>
      <c r="D25" s="77" t="str">
        <f>IF($B25 = "", "", INDEX('Research Needs (all)'!$E$3:$E$196, MATCH($B25,'Research Needs (all)'!$A$3:$A$196, 0)))</f>
        <v/>
      </c>
      <c r="E25" s="77" t="str">
        <f>IF($B25 = "", "", IF(INDEX('Research Needs (all)'!#REF!, MATCH($B25,'Research Needs (all)'!$A$3:$A$196, 0)) = 0, "", INDEX('Research Needs (all)'!#REF!, MATCH($B25,'Research Needs (all)'!$A$3:$A$196, 0))))</f>
        <v/>
      </c>
      <c r="F25" s="77" t="str">
        <f>IF($B25 = "", "", IF(INDEX('Research Needs (all)'!M$3:M$196, MATCH($B25,'Research Needs (all)'!$A$3:$A$196, 0)) = 0, "", INDEX('Research Needs (all)'!M$3:M$196, MATCH($B25,'Research Needs (all)'!$A$3:$A$196, 0))))</f>
        <v/>
      </c>
      <c r="G25" s="77" t="str">
        <f>IF($B25 = "", "", IF(INDEX('Research Needs (all)'!N$3:N$196, MATCH($B25,'Research Needs (all)'!$A$3:$A$196, 0)) = 0, "", INDEX('Research Needs (all)'!N$3:N$196, MATCH($B25,'Research Needs (all)'!$A$3:$A$196, 0))))</f>
        <v/>
      </c>
    </row>
    <row r="26" spans="2:7" ht="15" customHeight="1" x14ac:dyDescent="0.25">
      <c r="B26" s="76"/>
      <c r="C26" s="77" t="str">
        <f>IF($B26="", "", INDEX('Research Needs (all)'!$B$3:$B$196, MATCH($B26,'Research Needs (all)'!$A$3:$A$196, 0)))</f>
        <v/>
      </c>
      <c r="D26" s="77" t="str">
        <f>IF($B26 = "", "", INDEX('Research Needs (all)'!$E$3:$E$196, MATCH($B26,'Research Needs (all)'!$A$3:$A$196, 0)))</f>
        <v/>
      </c>
      <c r="E26" s="77" t="str">
        <f>IF($B26 = "", "", IF(INDEX('Research Needs (all)'!#REF!, MATCH($B26,'Research Needs (all)'!$A$3:$A$196, 0)) = 0, "", INDEX('Research Needs (all)'!#REF!, MATCH($B26,'Research Needs (all)'!$A$3:$A$196, 0))))</f>
        <v/>
      </c>
      <c r="F26" s="77" t="str">
        <f>IF($B26 = "", "", IF(INDEX('Research Needs (all)'!M$3:M$196, MATCH($B26,'Research Needs (all)'!$A$3:$A$196, 0)) = 0, "", INDEX('Research Needs (all)'!M$3:M$196, MATCH($B26,'Research Needs (all)'!$A$3:$A$196, 0))))</f>
        <v/>
      </c>
      <c r="G26" s="77" t="str">
        <f>IF($B26 = "", "", IF(INDEX('Research Needs (all)'!N$3:N$196, MATCH($B26,'Research Needs (all)'!$A$3:$A$196, 0)) = 0, "", INDEX('Research Needs (all)'!N$3:N$196, MATCH($B26,'Research Needs (all)'!$A$3:$A$196, 0))))</f>
        <v/>
      </c>
    </row>
    <row r="27" spans="2:7" ht="15" customHeight="1" x14ac:dyDescent="0.25">
      <c r="B27" s="76"/>
      <c r="C27" s="77" t="str">
        <f>IF($B27="", "", INDEX('Research Needs (all)'!$B$3:$B$196, MATCH($B27,'Research Needs (all)'!$A$3:$A$196, 0)))</f>
        <v/>
      </c>
      <c r="D27" s="77" t="str">
        <f>IF($B27 = "", "", INDEX('Research Needs (all)'!$E$3:$E$196, MATCH($B27,'Research Needs (all)'!$A$3:$A$196, 0)))</f>
        <v/>
      </c>
      <c r="E27" s="77" t="str">
        <f>IF($B27 = "", "", IF(INDEX('Research Needs (all)'!#REF!, MATCH($B27,'Research Needs (all)'!$A$3:$A$196, 0)) = 0, "", INDEX('Research Needs (all)'!#REF!, MATCH($B27,'Research Needs (all)'!$A$3:$A$196, 0))))</f>
        <v/>
      </c>
      <c r="F27" s="77" t="str">
        <f>IF($B27 = "", "", IF(INDEX('Research Needs (all)'!M$3:M$196, MATCH($B27,'Research Needs (all)'!$A$3:$A$196, 0)) = 0, "", INDEX('Research Needs (all)'!M$3:M$196, MATCH($B27,'Research Needs (all)'!$A$3:$A$196, 0))))</f>
        <v/>
      </c>
      <c r="G27" s="77" t="str">
        <f>IF($B27 = "", "", IF(INDEX('Research Needs (all)'!N$3:N$196, MATCH($B27,'Research Needs (all)'!$A$3:$A$196, 0)) = 0, "", INDEX('Research Needs (all)'!N$3:N$196, MATCH($B27,'Research Needs (all)'!$A$3:$A$196, 0))))</f>
        <v/>
      </c>
    </row>
    <row r="28" spans="2:7" ht="15" customHeight="1" x14ac:dyDescent="0.25">
      <c r="B28" s="76"/>
      <c r="C28" s="77" t="str">
        <f>IF($B28="", "", INDEX('Research Needs (all)'!$B$3:$B$196, MATCH($B28,'Research Needs (all)'!$A$3:$A$196, 0)))</f>
        <v/>
      </c>
      <c r="D28" s="77" t="str">
        <f>IF($B28 = "", "", INDEX('Research Needs (all)'!$E$3:$E$196, MATCH($B28,'Research Needs (all)'!$A$3:$A$196, 0)))</f>
        <v/>
      </c>
      <c r="E28" s="77" t="str">
        <f>IF($B28 = "", "", IF(INDEX('Research Needs (all)'!#REF!, MATCH($B28,'Research Needs (all)'!$A$3:$A$196, 0)) = 0, "", INDEX('Research Needs (all)'!#REF!, MATCH($B28,'Research Needs (all)'!$A$3:$A$196, 0))))</f>
        <v/>
      </c>
      <c r="F28" s="77" t="str">
        <f>IF($B28 = "", "", IF(INDEX('Research Needs (all)'!M$3:M$196, MATCH($B28,'Research Needs (all)'!$A$3:$A$196, 0)) = 0, "", INDEX('Research Needs (all)'!M$3:M$196, MATCH($B28,'Research Needs (all)'!$A$3:$A$196, 0))))</f>
        <v/>
      </c>
      <c r="G28" s="77" t="str">
        <f>IF($B28 = "", "", IF(INDEX('Research Needs (all)'!N$3:N$196, MATCH($B28,'Research Needs (all)'!$A$3:$A$196, 0)) = 0, "", INDEX('Research Needs (all)'!N$3:N$196, MATCH($B28,'Research Needs (all)'!$A$3:$A$196, 0))))</f>
        <v/>
      </c>
    </row>
    <row r="29" spans="2:7" ht="15" customHeight="1" x14ac:dyDescent="0.25">
      <c r="B29" s="76"/>
      <c r="C29" s="77" t="str">
        <f>IF($B29="", "", INDEX('Research Needs (all)'!$B$3:$B$196, MATCH($B29,'Research Needs (all)'!$A$3:$A$196, 0)))</f>
        <v/>
      </c>
      <c r="D29" s="77" t="str">
        <f>IF($B29 = "", "", INDEX('Research Needs (all)'!$E$3:$E$196, MATCH($B29,'Research Needs (all)'!$A$3:$A$196, 0)))</f>
        <v/>
      </c>
      <c r="E29" s="77" t="str">
        <f>IF($B29 = "", "", IF(INDEX('Research Needs (all)'!#REF!, MATCH($B29,'Research Needs (all)'!$A$3:$A$196, 0)) = 0, "", INDEX('Research Needs (all)'!#REF!, MATCH($B29,'Research Needs (all)'!$A$3:$A$196, 0))))</f>
        <v/>
      </c>
      <c r="F29" s="77" t="str">
        <f>IF($B29 = "", "", IF(INDEX('Research Needs (all)'!M$3:M$196, MATCH($B29,'Research Needs (all)'!$A$3:$A$196, 0)) = 0, "", INDEX('Research Needs (all)'!M$3:M$196, MATCH($B29,'Research Needs (all)'!$A$3:$A$196, 0))))</f>
        <v/>
      </c>
      <c r="G29" s="77" t="str">
        <f>IF($B29 = "", "", IF(INDEX('Research Needs (all)'!N$3:N$196, MATCH($B29,'Research Needs (all)'!$A$3:$A$196, 0)) = 0, "", INDEX('Research Needs (all)'!N$3:N$196, MATCH($B29,'Research Needs (all)'!$A$3:$A$196, 0))))</f>
        <v/>
      </c>
    </row>
    <row r="30" spans="2:7" ht="15" customHeight="1" x14ac:dyDescent="0.25">
      <c r="B30" s="76"/>
      <c r="C30" s="77" t="str">
        <f>IF($B30="", "", INDEX('Research Needs (all)'!$B$3:$B$196, MATCH($B30,'Research Needs (all)'!$A$3:$A$196, 0)))</f>
        <v/>
      </c>
      <c r="D30" s="77" t="str">
        <f>IF($B30 = "", "", INDEX('Research Needs (all)'!$E$3:$E$196, MATCH($B30,'Research Needs (all)'!$A$3:$A$196, 0)))</f>
        <v/>
      </c>
      <c r="E30" s="77" t="str">
        <f>IF($B30 = "", "", IF(INDEX('Research Needs (all)'!#REF!, MATCH($B30,'Research Needs (all)'!$A$3:$A$196, 0)) = 0, "", INDEX('Research Needs (all)'!#REF!, MATCH($B30,'Research Needs (all)'!$A$3:$A$196, 0))))</f>
        <v/>
      </c>
      <c r="F30" s="77" t="str">
        <f>IF($B30 = "", "", IF(INDEX('Research Needs (all)'!M$3:M$196, MATCH($B30,'Research Needs (all)'!$A$3:$A$196, 0)) = 0, "", INDEX('Research Needs (all)'!M$3:M$196, MATCH($B30,'Research Needs (all)'!$A$3:$A$196, 0))))</f>
        <v/>
      </c>
      <c r="G30" s="77" t="str">
        <f>IF($B30 = "", "", IF(INDEX('Research Needs (all)'!N$3:N$196, MATCH($B30,'Research Needs (all)'!$A$3:$A$196, 0)) = 0, "", INDEX('Research Needs (all)'!N$3:N$196, MATCH($B30,'Research Needs (all)'!$A$3:$A$196, 0))))</f>
        <v/>
      </c>
    </row>
    <row r="31" spans="2:7" ht="15" customHeight="1" x14ac:dyDescent="0.25">
      <c r="B31" s="76"/>
      <c r="C31" s="77" t="str">
        <f>IF($B31="", "", INDEX('Research Needs (all)'!$B$3:$B$196, MATCH($B31,'Research Needs (all)'!$A$3:$A$196, 0)))</f>
        <v/>
      </c>
      <c r="D31" s="77" t="str">
        <f>IF($B31 = "", "", INDEX('Research Needs (all)'!$E$3:$E$196, MATCH($B31,'Research Needs (all)'!$A$3:$A$196, 0)))</f>
        <v/>
      </c>
      <c r="E31" s="77" t="str">
        <f>IF($B31 = "", "", IF(INDEX('Research Needs (all)'!#REF!, MATCH($B31,'Research Needs (all)'!$A$3:$A$196, 0)) = 0, "", INDEX('Research Needs (all)'!#REF!, MATCH($B31,'Research Needs (all)'!$A$3:$A$196, 0))))</f>
        <v/>
      </c>
      <c r="F31" s="77" t="str">
        <f>IF($B31 = "", "", IF(INDEX('Research Needs (all)'!M$3:M$196, MATCH($B31,'Research Needs (all)'!$A$3:$A$196, 0)) = 0, "", INDEX('Research Needs (all)'!M$3:M$196, MATCH($B31,'Research Needs (all)'!$A$3:$A$196, 0))))</f>
        <v/>
      </c>
      <c r="G31" s="77" t="str">
        <f>IF($B31 = "", "", IF(INDEX('Research Needs (all)'!N$3:N$196, MATCH($B31,'Research Needs (all)'!$A$3:$A$196, 0)) = 0, "", INDEX('Research Needs (all)'!N$3:N$196, MATCH($B31,'Research Needs (all)'!$A$3:$A$196, 0))))</f>
        <v/>
      </c>
    </row>
    <row r="32" spans="2:7" ht="15" customHeight="1" x14ac:dyDescent="0.25">
      <c r="B32" s="76"/>
      <c r="C32" s="77" t="str">
        <f>IF($B32="", "", INDEX('Research Needs (all)'!$B$3:$B$196, MATCH($B32,'Research Needs (all)'!$A$3:$A$196, 0)))</f>
        <v/>
      </c>
      <c r="D32" s="77" t="str">
        <f>IF($B32 = "", "", INDEX('Research Needs (all)'!$E$3:$E$196, MATCH($B32,'Research Needs (all)'!$A$3:$A$196, 0)))</f>
        <v/>
      </c>
      <c r="E32" s="77" t="str">
        <f>IF($B32 = "", "", IF(INDEX('Research Needs (all)'!#REF!, MATCH($B32,'Research Needs (all)'!$A$3:$A$196, 0)) = 0, "", INDEX('Research Needs (all)'!#REF!, MATCH($B32,'Research Needs (all)'!$A$3:$A$196, 0))))</f>
        <v/>
      </c>
      <c r="F32" s="77" t="str">
        <f>IF($B32 = "", "", IF(INDEX('Research Needs (all)'!M$3:M$196, MATCH($B32,'Research Needs (all)'!$A$3:$A$196, 0)) = 0, "", INDEX('Research Needs (all)'!M$3:M$196, MATCH($B32,'Research Needs (all)'!$A$3:$A$196, 0))))</f>
        <v/>
      </c>
      <c r="G32" s="77" t="str">
        <f>IF($B32 = "", "", IF(INDEX('Research Needs (all)'!N$3:N$196, MATCH($B32,'Research Needs (all)'!$A$3:$A$196, 0)) = 0, "", INDEX('Research Needs (all)'!N$3:N$196, MATCH($B32,'Research Needs (all)'!$A$3:$A$196, 0))))</f>
        <v/>
      </c>
    </row>
    <row r="33" spans="2:7" ht="15" customHeight="1" x14ac:dyDescent="0.25">
      <c r="B33" s="76"/>
      <c r="C33" s="77" t="str">
        <f>IF($B33="", "", INDEX('Research Needs (all)'!$B$3:$B$196, MATCH($B33,'Research Needs (all)'!$A$3:$A$196, 0)))</f>
        <v/>
      </c>
      <c r="D33" s="77" t="str">
        <f>IF($B33 = "", "", INDEX('Research Needs (all)'!$E$3:$E$196, MATCH($B33,'Research Needs (all)'!$A$3:$A$196, 0)))</f>
        <v/>
      </c>
      <c r="E33" s="77" t="str">
        <f>IF($B33 = "", "", IF(INDEX('Research Needs (all)'!#REF!, MATCH($B33,'Research Needs (all)'!$A$3:$A$196, 0)) = 0, "", INDEX('Research Needs (all)'!#REF!, MATCH($B33,'Research Needs (all)'!$A$3:$A$196, 0))))</f>
        <v/>
      </c>
      <c r="F33" s="77" t="str">
        <f>IF($B33 = "", "", IF(INDEX('Research Needs (all)'!M$3:M$196, MATCH($B33,'Research Needs (all)'!$A$3:$A$196, 0)) = 0, "", INDEX('Research Needs (all)'!M$3:M$196, MATCH($B33,'Research Needs (all)'!$A$3:$A$196, 0))))</f>
        <v/>
      </c>
      <c r="G33" s="77" t="str">
        <f>IF($B33 = "", "", IF(INDEX('Research Needs (all)'!N$3:N$196, MATCH($B33,'Research Needs (all)'!$A$3:$A$196, 0)) = 0, "", INDEX('Research Needs (all)'!N$3:N$196, MATCH($B33,'Research Needs (all)'!$A$3:$A$196, 0))))</f>
        <v/>
      </c>
    </row>
    <row r="34" spans="2:7" ht="15" customHeight="1" x14ac:dyDescent="0.25">
      <c r="B34" s="76"/>
      <c r="C34" s="77" t="str">
        <f>IF($B34="", "", INDEX('Research Needs (all)'!$B$3:$B$196, MATCH($B34,'Research Needs (all)'!$A$3:$A$196, 0)))</f>
        <v/>
      </c>
      <c r="D34" s="77" t="str">
        <f>IF($B34 = "", "", INDEX('Research Needs (all)'!$E$3:$E$196, MATCH($B34,'Research Needs (all)'!$A$3:$A$196, 0)))</f>
        <v/>
      </c>
      <c r="E34" s="77" t="str">
        <f>IF($B34 = "", "", IF(INDEX('Research Needs (all)'!#REF!, MATCH($B34,'Research Needs (all)'!$A$3:$A$196, 0)) = 0, "", INDEX('Research Needs (all)'!#REF!, MATCH($B34,'Research Needs (all)'!$A$3:$A$196, 0))))</f>
        <v/>
      </c>
      <c r="F34" s="77" t="str">
        <f>IF($B34 = "", "", IF(INDEX('Research Needs (all)'!M$3:M$196, MATCH($B34,'Research Needs (all)'!$A$3:$A$196, 0)) = 0, "", INDEX('Research Needs (all)'!M$3:M$196, MATCH($B34,'Research Needs (all)'!$A$3:$A$196, 0))))</f>
        <v/>
      </c>
      <c r="G34" s="77" t="str">
        <f>IF($B34 = "", "", IF(INDEX('Research Needs (all)'!N$3:N$196, MATCH($B34,'Research Needs (all)'!$A$3:$A$196, 0)) = 0, "", INDEX('Research Needs (all)'!N$3:N$196, MATCH($B34,'Research Needs (all)'!$A$3:$A$196, 0))))</f>
        <v/>
      </c>
    </row>
    <row r="35" spans="2:7" ht="15" customHeight="1" x14ac:dyDescent="0.25">
      <c r="B35" s="76"/>
      <c r="C35" s="77" t="str">
        <f>IF($B35="", "", INDEX('Research Needs (all)'!$B$3:$B$196, MATCH($B35,'Research Needs (all)'!$A$3:$A$196, 0)))</f>
        <v/>
      </c>
      <c r="D35" s="77" t="str">
        <f>IF($B35 = "", "", INDEX('Research Needs (all)'!$E$3:$E$196, MATCH($B35,'Research Needs (all)'!$A$3:$A$196, 0)))</f>
        <v/>
      </c>
      <c r="E35" s="77" t="str">
        <f>IF($B35 = "", "", IF(INDEX('Research Needs (all)'!#REF!, MATCH($B35,'Research Needs (all)'!$A$3:$A$196, 0)) = 0, "", INDEX('Research Needs (all)'!#REF!, MATCH($B35,'Research Needs (all)'!$A$3:$A$196, 0))))</f>
        <v/>
      </c>
      <c r="F35" s="77" t="str">
        <f>IF($B35 = "", "", IF(INDEX('Research Needs (all)'!M$3:M$196, MATCH($B35,'Research Needs (all)'!$A$3:$A$196, 0)) = 0, "", INDEX('Research Needs (all)'!M$3:M$196, MATCH($B35,'Research Needs (all)'!$A$3:$A$196, 0))))</f>
        <v/>
      </c>
      <c r="G35" s="77" t="str">
        <f>IF($B35 = "", "", IF(INDEX('Research Needs (all)'!N$3:N$196, MATCH($B35,'Research Needs (all)'!$A$3:$A$196, 0)) = 0, "", INDEX('Research Needs (all)'!N$3:N$196, MATCH($B35,'Research Needs (all)'!$A$3:$A$196, 0))))</f>
        <v/>
      </c>
    </row>
    <row r="36" spans="2:7" ht="15" customHeight="1" x14ac:dyDescent="0.25">
      <c r="B36" s="76"/>
      <c r="C36" s="77" t="str">
        <f>IF($B36="", "", INDEX('Research Needs (all)'!$B$3:$B$196, MATCH($B36,'Research Needs (all)'!$A$3:$A$196, 0)))</f>
        <v/>
      </c>
      <c r="D36" s="77" t="str">
        <f>IF($B36 = "", "", INDEX('Research Needs (all)'!$E$3:$E$196, MATCH($B36,'Research Needs (all)'!$A$3:$A$196, 0)))</f>
        <v/>
      </c>
      <c r="E36" s="77" t="str">
        <f>IF($B36 = "", "", IF(INDEX('Research Needs (all)'!#REF!, MATCH($B36,'Research Needs (all)'!$A$3:$A$196, 0)) = 0, "", INDEX('Research Needs (all)'!#REF!, MATCH($B36,'Research Needs (all)'!$A$3:$A$196, 0))))</f>
        <v/>
      </c>
      <c r="F36" s="77" t="str">
        <f>IF($B36 = "", "", IF(INDEX('Research Needs (all)'!M$3:M$196, MATCH($B36,'Research Needs (all)'!$A$3:$A$196, 0)) = 0, "", INDEX('Research Needs (all)'!M$3:M$196, MATCH($B36,'Research Needs (all)'!$A$3:$A$196, 0))))</f>
        <v/>
      </c>
      <c r="G36" s="77" t="str">
        <f>IF($B36 = "", "", IF(INDEX('Research Needs (all)'!N$3:N$196, MATCH($B36,'Research Needs (all)'!$A$3:$A$196, 0)) = 0, "", INDEX('Research Needs (all)'!N$3:N$196, MATCH($B36,'Research Needs (all)'!$A$3:$A$196, 0))))</f>
        <v/>
      </c>
    </row>
    <row r="37" spans="2:7" ht="15" customHeight="1" x14ac:dyDescent="0.25">
      <c r="B37" s="76"/>
      <c r="C37" s="77" t="str">
        <f>IF($B37="", "", INDEX('Research Needs (all)'!$B$3:$B$196, MATCH($B37,'Research Needs (all)'!$A$3:$A$196, 0)))</f>
        <v/>
      </c>
      <c r="D37" s="77" t="str">
        <f>IF($B37 = "", "", INDEX('Research Needs (all)'!$E$3:$E$196, MATCH($B37,'Research Needs (all)'!$A$3:$A$196, 0)))</f>
        <v/>
      </c>
      <c r="E37" s="77" t="str">
        <f>IF($B37 = "", "", IF(INDEX('Research Needs (all)'!#REF!, MATCH($B37,'Research Needs (all)'!$A$3:$A$196, 0)) = 0, "", INDEX('Research Needs (all)'!#REF!, MATCH($B37,'Research Needs (all)'!$A$3:$A$196, 0))))</f>
        <v/>
      </c>
      <c r="F37" s="77" t="str">
        <f>IF($B37 = "", "", IF(INDEX('Research Needs (all)'!M$3:M$196, MATCH($B37,'Research Needs (all)'!$A$3:$A$196, 0)) = 0, "", INDEX('Research Needs (all)'!M$3:M$196, MATCH($B37,'Research Needs (all)'!$A$3:$A$196, 0))))</f>
        <v/>
      </c>
      <c r="G37" s="77" t="str">
        <f>IF($B37 = "", "", IF(INDEX('Research Needs (all)'!N$3:N$196, MATCH($B37,'Research Needs (all)'!$A$3:$A$196, 0)) = 0, "", INDEX('Research Needs (all)'!N$3:N$196, MATCH($B37,'Research Needs (all)'!$A$3:$A$196, 0))))</f>
        <v/>
      </c>
    </row>
    <row r="38" spans="2:7" ht="15" customHeight="1" x14ac:dyDescent="0.25">
      <c r="B38" s="76"/>
      <c r="C38" s="77" t="str">
        <f>IF($B38="", "", INDEX('Research Needs (all)'!$B$3:$B$196, MATCH($B38,'Research Needs (all)'!$A$3:$A$196, 0)))</f>
        <v/>
      </c>
      <c r="D38" s="77" t="str">
        <f>IF($B38 = "", "", INDEX('Research Needs (all)'!$E$3:$E$196, MATCH($B38,'Research Needs (all)'!$A$3:$A$196, 0)))</f>
        <v/>
      </c>
      <c r="E38" s="77" t="str">
        <f>IF($B38 = "", "", IF(INDEX('Research Needs (all)'!#REF!, MATCH($B38,'Research Needs (all)'!$A$3:$A$196, 0)) = 0, "", INDEX('Research Needs (all)'!#REF!, MATCH($B38,'Research Needs (all)'!$A$3:$A$196, 0))))</f>
        <v/>
      </c>
      <c r="F38" s="77" t="str">
        <f>IF($B38 = "", "", IF(INDEX('Research Needs (all)'!M$3:M$196, MATCH($B38,'Research Needs (all)'!$A$3:$A$196, 0)) = 0, "", INDEX('Research Needs (all)'!M$3:M$196, MATCH($B38,'Research Needs (all)'!$A$3:$A$196, 0))))</f>
        <v/>
      </c>
      <c r="G38" s="77" t="str">
        <f>IF($B38 = "", "", IF(INDEX('Research Needs (all)'!N$3:N$196, MATCH($B38,'Research Needs (all)'!$A$3:$A$196, 0)) = 0, "", INDEX('Research Needs (all)'!N$3:N$196, MATCH($B38,'Research Needs (all)'!$A$3:$A$196, 0))))</f>
        <v/>
      </c>
    </row>
    <row r="39" spans="2:7" ht="15" customHeight="1" x14ac:dyDescent="0.25">
      <c r="B39" s="76"/>
      <c r="C39" s="77" t="str">
        <f>IF($B39="", "", INDEX('Research Needs (all)'!$B$3:$B$196, MATCH($B39,'Research Needs (all)'!$A$3:$A$196, 0)))</f>
        <v/>
      </c>
      <c r="D39" s="77" t="str">
        <f>IF($B39 = "", "", INDEX('Research Needs (all)'!$E$3:$E$196, MATCH($B39,'Research Needs (all)'!$A$3:$A$196, 0)))</f>
        <v/>
      </c>
      <c r="E39" s="77" t="str">
        <f>IF($B39 = "", "", IF(INDEX('Research Needs (all)'!#REF!, MATCH($B39,'Research Needs (all)'!$A$3:$A$196, 0)) = 0, "", INDEX('Research Needs (all)'!#REF!, MATCH($B39,'Research Needs (all)'!$A$3:$A$196, 0))))</f>
        <v/>
      </c>
      <c r="F39" s="77" t="str">
        <f>IF($B39 = "", "", IF(INDEX('Research Needs (all)'!M$3:M$196, MATCH($B39,'Research Needs (all)'!$A$3:$A$196, 0)) = 0, "", INDEX('Research Needs (all)'!M$3:M$196, MATCH($B39,'Research Needs (all)'!$A$3:$A$196, 0))))</f>
        <v/>
      </c>
      <c r="G39" s="77" t="str">
        <f>IF($B39 = "", "", IF(INDEX('Research Needs (all)'!N$3:N$196, MATCH($B39,'Research Needs (all)'!$A$3:$A$196, 0)) = 0, "", INDEX('Research Needs (all)'!N$3:N$196, MATCH($B39,'Research Needs (all)'!$A$3:$A$196, 0))))</f>
        <v/>
      </c>
    </row>
    <row r="40" spans="2:7" ht="15" customHeight="1" x14ac:dyDescent="0.25">
      <c r="B40" s="76"/>
      <c r="C40" s="77" t="str">
        <f>IF($B40="", "", INDEX('Research Needs (all)'!$B$3:$B$196, MATCH($B40,'Research Needs (all)'!$A$3:$A$196, 0)))</f>
        <v/>
      </c>
      <c r="D40" s="77" t="str">
        <f>IF($B40 = "", "", INDEX('Research Needs (all)'!$E$3:$E$196, MATCH($B40,'Research Needs (all)'!$A$3:$A$196, 0)))</f>
        <v/>
      </c>
      <c r="E40" s="77" t="str">
        <f>IF($B40 = "", "", IF(INDEX('Research Needs (all)'!#REF!, MATCH($B40,'Research Needs (all)'!$A$3:$A$196, 0)) = 0, "", INDEX('Research Needs (all)'!#REF!, MATCH($B40,'Research Needs (all)'!$A$3:$A$196, 0))))</f>
        <v/>
      </c>
      <c r="F40" s="77" t="str">
        <f>IF($B40 = "", "", IF(INDEX('Research Needs (all)'!M$3:M$196, MATCH($B40,'Research Needs (all)'!$A$3:$A$196, 0)) = 0, "", INDEX('Research Needs (all)'!M$3:M$196, MATCH($B40,'Research Needs (all)'!$A$3:$A$196, 0))))</f>
        <v/>
      </c>
      <c r="G40" s="77" t="str">
        <f>IF($B40 = "", "", IF(INDEX('Research Needs (all)'!N$3:N$196, MATCH($B40,'Research Needs (all)'!$A$3:$A$196, 0)) = 0, "", INDEX('Research Needs (all)'!N$3:N$196, MATCH($B40,'Research Needs (all)'!$A$3:$A$196, 0))))</f>
        <v/>
      </c>
    </row>
    <row r="41" spans="2:7" ht="15" customHeight="1" x14ac:dyDescent="0.25">
      <c r="B41" s="76"/>
      <c r="C41" s="77" t="str">
        <f>IF($B41="", "", INDEX('Research Needs (all)'!$B$3:$B$196, MATCH($B41,'Research Needs (all)'!$A$3:$A$196, 0)))</f>
        <v/>
      </c>
      <c r="D41" s="77" t="str">
        <f>IF($B41 = "", "", INDEX('Research Needs (all)'!$E$3:$E$196, MATCH($B41,'Research Needs (all)'!$A$3:$A$196, 0)))</f>
        <v/>
      </c>
      <c r="E41" s="77" t="str">
        <f>IF($B41 = "", "", IF(INDEX('Research Needs (all)'!#REF!, MATCH($B41,'Research Needs (all)'!$A$3:$A$196, 0)) = 0, "", INDEX('Research Needs (all)'!#REF!, MATCH($B41,'Research Needs (all)'!$A$3:$A$196, 0))))</f>
        <v/>
      </c>
      <c r="F41" s="77" t="str">
        <f>IF($B41 = "", "", IF(INDEX('Research Needs (all)'!M$3:M$196, MATCH($B41,'Research Needs (all)'!$A$3:$A$196, 0)) = 0, "", INDEX('Research Needs (all)'!M$3:M$196, MATCH($B41,'Research Needs (all)'!$A$3:$A$196, 0))))</f>
        <v/>
      </c>
      <c r="G41" s="77" t="str">
        <f>IF($B41 = "", "", IF(INDEX('Research Needs (all)'!N$3:N$196, MATCH($B41,'Research Needs (all)'!$A$3:$A$196, 0)) = 0, "", INDEX('Research Needs (all)'!N$3:N$196, MATCH($B41,'Research Needs (all)'!$A$3:$A$196, 0))))</f>
        <v/>
      </c>
    </row>
    <row r="42" spans="2:7" ht="15" customHeight="1" x14ac:dyDescent="0.25">
      <c r="B42" s="76"/>
      <c r="C42" s="77" t="str">
        <f>IF($B42="", "", INDEX('Research Needs (all)'!$B$3:$B$196, MATCH($B42,'Research Needs (all)'!$A$3:$A$196, 0)))</f>
        <v/>
      </c>
      <c r="D42" s="77" t="str">
        <f>IF($B42 = "", "", INDEX('Research Needs (all)'!$E$3:$E$196, MATCH($B42,'Research Needs (all)'!$A$3:$A$196, 0)))</f>
        <v/>
      </c>
      <c r="E42" s="77" t="str">
        <f>IF($B42 = "", "", IF(INDEX('Research Needs (all)'!#REF!, MATCH($B42,'Research Needs (all)'!$A$3:$A$196, 0)) = 0, "", INDEX('Research Needs (all)'!#REF!, MATCH($B42,'Research Needs (all)'!$A$3:$A$196, 0))))</f>
        <v/>
      </c>
      <c r="F42" s="77" t="str">
        <f>IF($B42 = "", "", IF(INDEX('Research Needs (all)'!M$3:M$196, MATCH($B42,'Research Needs (all)'!$A$3:$A$196, 0)) = 0, "", INDEX('Research Needs (all)'!M$3:M$196, MATCH($B42,'Research Needs (all)'!$A$3:$A$196, 0))))</f>
        <v/>
      </c>
      <c r="G42" s="77" t="str">
        <f>IF($B42 = "", "", IF(INDEX('Research Needs (all)'!N$3:N$196, MATCH($B42,'Research Needs (all)'!$A$3:$A$196, 0)) = 0, "", INDEX('Research Needs (all)'!N$3:N$196, MATCH($B42,'Research Needs (all)'!$A$3:$A$196, 0))))</f>
        <v/>
      </c>
    </row>
    <row r="43" spans="2:7" ht="15" customHeight="1" x14ac:dyDescent="0.25">
      <c r="B43" s="76"/>
      <c r="C43" s="77" t="str">
        <f>IF($B43="", "", INDEX('Research Needs (all)'!$B$3:$B$196, MATCH($B43,'Research Needs (all)'!$A$3:$A$196, 0)))</f>
        <v/>
      </c>
      <c r="D43" s="77" t="str">
        <f>IF($B43 = "", "", INDEX('Research Needs (all)'!$E$3:$E$196, MATCH($B43,'Research Needs (all)'!$A$3:$A$196, 0)))</f>
        <v/>
      </c>
      <c r="E43" s="77" t="str">
        <f>IF($B43 = "", "", IF(INDEX('Research Needs (all)'!#REF!, MATCH($B43,'Research Needs (all)'!$A$3:$A$196, 0)) = 0, "", INDEX('Research Needs (all)'!#REF!, MATCH($B43,'Research Needs (all)'!$A$3:$A$196, 0))))</f>
        <v/>
      </c>
      <c r="F43" s="77" t="str">
        <f>IF($B43 = "", "", IF(INDEX('Research Needs (all)'!M$3:M$196, MATCH($B43,'Research Needs (all)'!$A$3:$A$196, 0)) = 0, "", INDEX('Research Needs (all)'!M$3:M$196, MATCH($B43,'Research Needs (all)'!$A$3:$A$196, 0))))</f>
        <v/>
      </c>
      <c r="G43" s="77" t="str">
        <f>IF($B43 = "", "", IF(INDEX('Research Needs (all)'!N$3:N$196, MATCH($B43,'Research Needs (all)'!$A$3:$A$196, 0)) = 0, "", INDEX('Research Needs (all)'!N$3:N$196, MATCH($B43,'Research Needs (all)'!$A$3:$A$196, 0))))</f>
        <v/>
      </c>
    </row>
    <row r="44" spans="2:7" ht="15" customHeight="1" x14ac:dyDescent="0.25">
      <c r="B44" s="76"/>
      <c r="C44" s="77" t="str">
        <f>IF($B44="", "", INDEX('Research Needs (all)'!$B$3:$B$196, MATCH($B44,'Research Needs (all)'!$A$3:$A$196, 0)))</f>
        <v/>
      </c>
      <c r="D44" s="77" t="str">
        <f>IF($B44 = "", "", INDEX('Research Needs (all)'!$E$3:$E$196, MATCH($B44,'Research Needs (all)'!$A$3:$A$196, 0)))</f>
        <v/>
      </c>
      <c r="E44" s="77" t="str">
        <f>IF($B44 = "", "", IF(INDEX('Research Needs (all)'!#REF!, MATCH($B44,'Research Needs (all)'!$A$3:$A$196, 0)) = 0, "", INDEX('Research Needs (all)'!#REF!, MATCH($B44,'Research Needs (all)'!$A$3:$A$196, 0))))</f>
        <v/>
      </c>
      <c r="F44" s="77" t="str">
        <f>IF($B44 = "", "", IF(INDEX('Research Needs (all)'!M$3:M$196, MATCH($B44,'Research Needs (all)'!$A$3:$A$196, 0)) = 0, "", INDEX('Research Needs (all)'!M$3:M$196, MATCH($B44,'Research Needs (all)'!$A$3:$A$196, 0))))</f>
        <v/>
      </c>
      <c r="G44" s="77" t="str">
        <f>IF($B44 = "", "", IF(INDEX('Research Needs (all)'!N$3:N$196, MATCH($B44,'Research Needs (all)'!$A$3:$A$196, 0)) = 0, "", INDEX('Research Needs (all)'!N$3:N$196, MATCH($B44,'Research Needs (all)'!$A$3:$A$196, 0))))</f>
        <v/>
      </c>
    </row>
    <row r="45" spans="2:7" ht="15" customHeight="1" x14ac:dyDescent="0.25">
      <c r="B45" s="76"/>
      <c r="C45" s="77" t="str">
        <f>IF($B45="", "", INDEX('Research Needs (all)'!$B$3:$B$196, MATCH($B45,'Research Needs (all)'!$A$3:$A$196, 0)))</f>
        <v/>
      </c>
      <c r="D45" s="77" t="str">
        <f>IF($B45 = "", "", INDEX('Research Needs (all)'!$E$3:$E$196, MATCH($B45,'Research Needs (all)'!$A$3:$A$196, 0)))</f>
        <v/>
      </c>
      <c r="E45" s="77" t="str">
        <f>IF($B45 = "", "", IF(INDEX('Research Needs (all)'!#REF!, MATCH($B45,'Research Needs (all)'!$A$3:$A$196, 0)) = 0, "", INDEX('Research Needs (all)'!#REF!, MATCH($B45,'Research Needs (all)'!$A$3:$A$196, 0))))</f>
        <v/>
      </c>
      <c r="F45" s="77" t="str">
        <f>IF($B45 = "", "", IF(INDEX('Research Needs (all)'!M$3:M$196, MATCH($B45,'Research Needs (all)'!$A$3:$A$196, 0)) = 0, "", INDEX('Research Needs (all)'!M$3:M$196, MATCH($B45,'Research Needs (all)'!$A$3:$A$196, 0))))</f>
        <v/>
      </c>
      <c r="G45" s="77" t="str">
        <f>IF($B45 = "", "", IF(INDEX('Research Needs (all)'!N$3:N$196, MATCH($B45,'Research Needs (all)'!$A$3:$A$196, 0)) = 0, "", INDEX('Research Needs (all)'!N$3:N$196, MATCH($B45,'Research Needs (all)'!$A$3:$A$196, 0))))</f>
        <v/>
      </c>
    </row>
    <row r="46" spans="2:7" ht="15" customHeight="1" x14ac:dyDescent="0.25">
      <c r="B46" s="76"/>
      <c r="C46" s="77" t="str">
        <f>IF($B46="", "", INDEX('Research Needs (all)'!$B$3:$B$196, MATCH($B46,'Research Needs (all)'!$A$3:$A$196, 0)))</f>
        <v/>
      </c>
      <c r="D46" s="77" t="str">
        <f>IF($B46 = "", "", INDEX('Research Needs (all)'!$E$3:$E$196, MATCH($B46,'Research Needs (all)'!$A$3:$A$196, 0)))</f>
        <v/>
      </c>
      <c r="E46" s="77" t="str">
        <f>IF($B46 = "", "", IF(INDEX('Research Needs (all)'!#REF!, MATCH($B46,'Research Needs (all)'!$A$3:$A$196, 0)) = 0, "", INDEX('Research Needs (all)'!#REF!, MATCH($B46,'Research Needs (all)'!$A$3:$A$196, 0))))</f>
        <v/>
      </c>
      <c r="F46" s="77" t="str">
        <f>IF($B46 = "", "", IF(INDEX('Research Needs (all)'!M$3:M$196, MATCH($B46,'Research Needs (all)'!$A$3:$A$196, 0)) = 0, "", INDEX('Research Needs (all)'!M$3:M$196, MATCH($B46,'Research Needs (all)'!$A$3:$A$196, 0))))</f>
        <v/>
      </c>
      <c r="G46" s="77" t="str">
        <f>IF($B46 = "", "", IF(INDEX('Research Needs (all)'!N$3:N$196, MATCH($B46,'Research Needs (all)'!$A$3:$A$196, 0)) = 0, "", INDEX('Research Needs (all)'!N$3:N$196, MATCH($B46,'Research Needs (all)'!$A$3:$A$196, 0))))</f>
        <v/>
      </c>
    </row>
    <row r="47" spans="2:7" ht="15" customHeight="1" x14ac:dyDescent="0.25">
      <c r="B47" s="76"/>
      <c r="C47" s="77" t="str">
        <f>IF($B47="", "", INDEX('Research Needs (all)'!$B$3:$B$196, MATCH($B47,'Research Needs (all)'!$A$3:$A$196, 0)))</f>
        <v/>
      </c>
      <c r="D47" s="77" t="str">
        <f>IF($B47 = "", "", INDEX('Research Needs (all)'!$E$3:$E$196, MATCH($B47,'Research Needs (all)'!$A$3:$A$196, 0)))</f>
        <v/>
      </c>
      <c r="E47" s="77" t="str">
        <f>IF($B47 = "", "", IF(INDEX('Research Needs (all)'!#REF!, MATCH($B47,'Research Needs (all)'!$A$3:$A$196, 0)) = 0, "", INDEX('Research Needs (all)'!#REF!, MATCH($B47,'Research Needs (all)'!$A$3:$A$196, 0))))</f>
        <v/>
      </c>
      <c r="F47" s="77" t="str">
        <f>IF($B47 = "", "", IF(INDEX('Research Needs (all)'!M$3:M$196, MATCH($B47,'Research Needs (all)'!$A$3:$A$196, 0)) = 0, "", INDEX('Research Needs (all)'!M$3:M$196, MATCH($B47,'Research Needs (all)'!$A$3:$A$196, 0))))</f>
        <v/>
      </c>
      <c r="G47" s="77" t="str">
        <f>IF($B47 = "", "", IF(INDEX('Research Needs (all)'!N$3:N$196, MATCH($B47,'Research Needs (all)'!$A$3:$A$196, 0)) = 0, "", INDEX('Research Needs (all)'!N$3:N$196, MATCH($B47,'Research Needs (all)'!$A$3:$A$196, 0))))</f>
        <v/>
      </c>
    </row>
    <row r="48" spans="2:7" ht="15" customHeight="1" x14ac:dyDescent="0.25">
      <c r="B48" s="76"/>
      <c r="C48" s="77" t="str">
        <f>IF($B48="", "", INDEX('Research Needs (all)'!$B$3:$B$196, MATCH($B48,'Research Needs (all)'!$A$3:$A$196, 0)))</f>
        <v/>
      </c>
      <c r="D48" s="77" t="str">
        <f>IF($B48 = "", "", INDEX('Research Needs (all)'!$E$3:$E$196, MATCH($B48,'Research Needs (all)'!$A$3:$A$196, 0)))</f>
        <v/>
      </c>
      <c r="E48" s="77" t="str">
        <f>IF($B48 = "", "", IF(INDEX('Research Needs (all)'!#REF!, MATCH($B48,'Research Needs (all)'!$A$3:$A$196, 0)) = 0, "", INDEX('Research Needs (all)'!#REF!, MATCH($B48,'Research Needs (all)'!$A$3:$A$196, 0))))</f>
        <v/>
      </c>
      <c r="F48" s="77" t="str">
        <f>IF($B48 = "", "", IF(INDEX('Research Needs (all)'!M$3:M$196, MATCH($B48,'Research Needs (all)'!$A$3:$A$196, 0)) = 0, "", INDEX('Research Needs (all)'!M$3:M$196, MATCH($B48,'Research Needs (all)'!$A$3:$A$196, 0))))</f>
        <v/>
      </c>
      <c r="G48" s="77" t="str">
        <f>IF($B48 = "", "", IF(INDEX('Research Needs (all)'!N$3:N$196, MATCH($B48,'Research Needs (all)'!$A$3:$A$196, 0)) = 0, "", INDEX('Research Needs (all)'!N$3:N$196, MATCH($B48,'Research Needs (all)'!$A$3:$A$196, 0))))</f>
        <v/>
      </c>
    </row>
    <row r="49" spans="2:7" ht="15" customHeight="1" x14ac:dyDescent="0.25">
      <c r="B49" s="76"/>
      <c r="C49" s="77" t="str">
        <f>IF($B49="", "", INDEX('Research Needs (all)'!$B$3:$B$196, MATCH($B49,'Research Needs (all)'!$A$3:$A$196, 0)))</f>
        <v/>
      </c>
      <c r="D49" s="77" t="str">
        <f>IF($B49 = "", "", INDEX('Research Needs (all)'!$E$3:$E$196, MATCH($B49,'Research Needs (all)'!$A$3:$A$196, 0)))</f>
        <v/>
      </c>
      <c r="E49" s="77" t="str">
        <f>IF($B49 = "", "", IF(INDEX('Research Needs (all)'!#REF!, MATCH($B49,'Research Needs (all)'!$A$3:$A$196, 0)) = 0, "", INDEX('Research Needs (all)'!#REF!, MATCH($B49,'Research Needs (all)'!$A$3:$A$196, 0))))</f>
        <v/>
      </c>
      <c r="F49" s="77" t="str">
        <f>IF($B49 = "", "", IF(INDEX('Research Needs (all)'!M$3:M$196, MATCH($B49,'Research Needs (all)'!$A$3:$A$196, 0)) = 0, "", INDEX('Research Needs (all)'!M$3:M$196, MATCH($B49,'Research Needs (all)'!$A$3:$A$196, 0))))</f>
        <v/>
      </c>
      <c r="G49" s="77" t="str">
        <f>IF($B49 = "", "", IF(INDEX('Research Needs (all)'!N$3:N$196, MATCH($B49,'Research Needs (all)'!$A$3:$A$196, 0)) = 0, "", INDEX('Research Needs (all)'!N$3:N$196, MATCH($B49,'Research Needs (all)'!$A$3:$A$196, 0))))</f>
        <v/>
      </c>
    </row>
    <row r="50" spans="2:7" ht="15" customHeight="1" x14ac:dyDescent="0.25">
      <c r="B50" s="76"/>
      <c r="C50" s="77" t="str">
        <f>IF($B50="", "", INDEX('Research Needs (all)'!$B$3:$B$196, MATCH($B50,'Research Needs (all)'!$A$3:$A$196, 0)))</f>
        <v/>
      </c>
      <c r="D50" s="77" t="str">
        <f>IF($B50 = "", "", INDEX('Research Needs (all)'!$E$3:$E$196, MATCH($B50,'Research Needs (all)'!$A$3:$A$196, 0)))</f>
        <v/>
      </c>
      <c r="E50" s="77" t="str">
        <f>IF($B50 = "", "", IF(INDEX('Research Needs (all)'!#REF!, MATCH($B50,'Research Needs (all)'!$A$3:$A$196, 0)) = 0, "", INDEX('Research Needs (all)'!#REF!, MATCH($B50,'Research Needs (all)'!$A$3:$A$196, 0))))</f>
        <v/>
      </c>
      <c r="F50" s="77" t="str">
        <f>IF($B50 = "", "", IF(INDEX('Research Needs (all)'!M$3:M$196, MATCH($B50,'Research Needs (all)'!$A$3:$A$196, 0)) = 0, "", INDEX('Research Needs (all)'!M$3:M$196, MATCH($B50,'Research Needs (all)'!$A$3:$A$196, 0))))</f>
        <v/>
      </c>
      <c r="G50" s="77" t="str">
        <f>IF($B50 = "", "", IF(INDEX('Research Needs (all)'!N$3:N$196, MATCH($B50,'Research Needs (all)'!$A$3:$A$196, 0)) = 0, "", INDEX('Research Needs (all)'!N$3:N$196, MATCH($B50,'Research Needs (all)'!$A$3:$A$196, 0))))</f>
        <v/>
      </c>
    </row>
    <row r="51" spans="2:7" ht="15" customHeight="1" x14ac:dyDescent="0.25">
      <c r="B51" s="76"/>
      <c r="C51" s="77" t="str">
        <f>IF($B51="", "", INDEX('Research Needs (all)'!$B$3:$B$196, MATCH($B51,'Research Needs (all)'!$A$3:$A$196, 0)))</f>
        <v/>
      </c>
      <c r="D51" s="77" t="str">
        <f>IF($B51 = "", "", INDEX('Research Needs (all)'!$E$3:$E$196, MATCH($B51,'Research Needs (all)'!$A$3:$A$196, 0)))</f>
        <v/>
      </c>
      <c r="E51" s="77" t="str">
        <f>IF($B51 = "", "", IF(INDEX('Research Needs (all)'!#REF!, MATCH($B51,'Research Needs (all)'!$A$3:$A$196, 0)) = 0, "", INDEX('Research Needs (all)'!#REF!, MATCH($B51,'Research Needs (all)'!$A$3:$A$196, 0))))</f>
        <v/>
      </c>
      <c r="F51" s="77" t="str">
        <f>IF($B51 = "", "", IF(INDEX('Research Needs (all)'!M$3:M$196, MATCH($B51,'Research Needs (all)'!$A$3:$A$196, 0)) = 0, "", INDEX('Research Needs (all)'!M$3:M$196, MATCH($B51,'Research Needs (all)'!$A$3:$A$196, 0))))</f>
        <v/>
      </c>
      <c r="G51" s="77" t="str">
        <f>IF($B51 = "", "", IF(INDEX('Research Needs (all)'!N$3:N$196, MATCH($B51,'Research Needs (all)'!$A$3:$A$196, 0)) = 0, "", INDEX('Research Needs (all)'!N$3:N$196, MATCH($B51,'Research Needs (all)'!$A$3:$A$196, 0))))</f>
        <v/>
      </c>
    </row>
    <row r="52" spans="2:7" ht="15" customHeight="1" x14ac:dyDescent="0.25">
      <c r="B52" s="76"/>
      <c r="C52" s="77" t="str">
        <f>IF($B52="", "", INDEX('Research Needs (all)'!$B$3:$B$196, MATCH($B52,'Research Needs (all)'!$A$3:$A$196, 0)))</f>
        <v/>
      </c>
      <c r="D52" s="77" t="str">
        <f>IF($B52 = "", "", INDEX('Research Needs (all)'!$E$3:$E$196, MATCH($B52,'Research Needs (all)'!$A$3:$A$196, 0)))</f>
        <v/>
      </c>
      <c r="E52" s="77" t="str">
        <f>IF($B52 = "", "", IF(INDEX('Research Needs (all)'!#REF!, MATCH($B52,'Research Needs (all)'!$A$3:$A$196, 0)) = 0, "", INDEX('Research Needs (all)'!#REF!, MATCH($B52,'Research Needs (all)'!$A$3:$A$196, 0))))</f>
        <v/>
      </c>
      <c r="F52" s="77" t="str">
        <f>IF($B52 = "", "", IF(INDEX('Research Needs (all)'!M$3:M$196, MATCH($B52,'Research Needs (all)'!$A$3:$A$196, 0)) = 0, "", INDEX('Research Needs (all)'!M$3:M$196, MATCH($B52,'Research Needs (all)'!$A$3:$A$196, 0))))</f>
        <v/>
      </c>
      <c r="G52" s="77" t="str">
        <f>IF($B52 = "", "", IF(INDEX('Research Needs (all)'!N$3:N$196, MATCH($B52,'Research Needs (all)'!$A$3:$A$196, 0)) = 0, "", INDEX('Research Needs (all)'!N$3:N$196, MATCH($B52,'Research Needs (all)'!$A$3:$A$196, 0))))</f>
        <v/>
      </c>
    </row>
    <row r="53" spans="2:7" ht="15" customHeight="1" x14ac:dyDescent="0.25">
      <c r="B53" s="76"/>
      <c r="C53" s="77" t="str">
        <f>IF($B53="", "", INDEX('Research Needs (all)'!$B$3:$B$196, MATCH($B53,'Research Needs (all)'!$A$3:$A$196, 0)))</f>
        <v/>
      </c>
      <c r="D53" s="77" t="str">
        <f>IF($B53 = "", "", INDEX('Research Needs (all)'!$E$3:$E$196, MATCH($B53,'Research Needs (all)'!$A$3:$A$196, 0)))</f>
        <v/>
      </c>
      <c r="E53" s="77" t="str">
        <f>IF($B53 = "", "", IF(INDEX('Research Needs (all)'!#REF!, MATCH($B53,'Research Needs (all)'!$A$3:$A$196, 0)) = 0, "", INDEX('Research Needs (all)'!#REF!, MATCH($B53,'Research Needs (all)'!$A$3:$A$196, 0))))</f>
        <v/>
      </c>
      <c r="F53" s="77" t="str">
        <f>IF($B53 = "", "", IF(INDEX('Research Needs (all)'!M$3:M$196, MATCH($B53,'Research Needs (all)'!$A$3:$A$196, 0)) = 0, "", INDEX('Research Needs (all)'!M$3:M$196, MATCH($B53,'Research Needs (all)'!$A$3:$A$196, 0))))</f>
        <v/>
      </c>
      <c r="G53" s="77" t="str">
        <f>IF($B53 = "", "", IF(INDEX('Research Needs (all)'!N$3:N$196, MATCH($B53,'Research Needs (all)'!$A$3:$A$196, 0)) = 0, "", INDEX('Research Needs (all)'!N$3:N$196, MATCH($B53,'Research Needs (all)'!$A$3:$A$196, 0))))</f>
        <v/>
      </c>
    </row>
    <row r="54" spans="2:7" ht="15" customHeight="1" x14ac:dyDescent="0.25">
      <c r="B54" s="76"/>
      <c r="C54" s="77" t="str">
        <f>IF($B54="", "", INDEX('Research Needs (all)'!$B$3:$B$196, MATCH($B54,'Research Needs (all)'!$A$3:$A$196, 0)))</f>
        <v/>
      </c>
      <c r="D54" s="77" t="str">
        <f>IF($B54 = "", "", INDEX('Research Needs (all)'!$E$3:$E$196, MATCH($B54,'Research Needs (all)'!$A$3:$A$196, 0)))</f>
        <v/>
      </c>
      <c r="E54" s="77" t="str">
        <f>IF($B54 = "", "", IF(INDEX('Research Needs (all)'!#REF!, MATCH($B54,'Research Needs (all)'!$A$3:$A$196, 0)) = 0, "", INDEX('Research Needs (all)'!#REF!, MATCH($B54,'Research Needs (all)'!$A$3:$A$196, 0))))</f>
        <v/>
      </c>
      <c r="F54" s="77" t="str">
        <f>IF($B54 = "", "", IF(INDEX('Research Needs (all)'!M$3:M$196, MATCH($B54,'Research Needs (all)'!$A$3:$A$196, 0)) = 0, "", INDEX('Research Needs (all)'!M$3:M$196, MATCH($B54,'Research Needs (all)'!$A$3:$A$196, 0))))</f>
        <v/>
      </c>
      <c r="G54" s="77" t="str">
        <f>IF($B54 = "", "", IF(INDEX('Research Needs (all)'!N$3:N$196, MATCH($B54,'Research Needs (all)'!$A$3:$A$196, 0)) = 0, "", INDEX('Research Needs (all)'!N$3:N$196, MATCH($B54,'Research Needs (all)'!$A$3:$A$196, 0))))</f>
        <v/>
      </c>
    </row>
    <row r="55" spans="2:7" ht="15" customHeight="1" x14ac:dyDescent="0.25">
      <c r="B55" s="76"/>
      <c r="C55" s="77" t="str">
        <f>IF($B55="", "", INDEX('Research Needs (all)'!$B$3:$B$196, MATCH($B55,'Research Needs (all)'!$A$3:$A$196, 0)))</f>
        <v/>
      </c>
      <c r="D55" s="77" t="str">
        <f>IF($B55 = "", "", INDEX('Research Needs (all)'!$E$3:$E$196, MATCH($B55,'Research Needs (all)'!$A$3:$A$196, 0)))</f>
        <v/>
      </c>
      <c r="E55" s="77" t="str">
        <f>IF($B55 = "", "", IF(INDEX('Research Needs (all)'!#REF!, MATCH($B55,'Research Needs (all)'!$A$3:$A$196, 0)) = 0, "", INDEX('Research Needs (all)'!#REF!, MATCH($B55,'Research Needs (all)'!$A$3:$A$196, 0))))</f>
        <v/>
      </c>
      <c r="F55" s="77" t="str">
        <f>IF($B55 = "", "", IF(INDEX('Research Needs (all)'!M$3:M$196, MATCH($B55,'Research Needs (all)'!$A$3:$A$196, 0)) = 0, "", INDEX('Research Needs (all)'!M$3:M$196, MATCH($B55,'Research Needs (all)'!$A$3:$A$196, 0))))</f>
        <v/>
      </c>
      <c r="G55" s="77" t="str">
        <f>IF($B55 = "", "", IF(INDEX('Research Needs (all)'!N$3:N$196, MATCH($B55,'Research Needs (all)'!$A$3:$A$196, 0)) = 0, "", INDEX('Research Needs (all)'!N$3:N$196, MATCH($B55,'Research Needs (all)'!$A$3:$A$196, 0))))</f>
        <v/>
      </c>
    </row>
    <row r="56" spans="2:7" ht="15" customHeight="1" x14ac:dyDescent="0.25">
      <c r="B56" s="76"/>
      <c r="C56" s="77" t="str">
        <f>IF($B56="", "", INDEX('Research Needs (all)'!$B$3:$B$196, MATCH($B56,'Research Needs (all)'!$A$3:$A$196, 0)))</f>
        <v/>
      </c>
      <c r="D56" s="77" t="str">
        <f>IF($B56 = "", "", INDEX('Research Needs (all)'!$E$3:$E$196, MATCH($B56,'Research Needs (all)'!$A$3:$A$196, 0)))</f>
        <v/>
      </c>
      <c r="E56" s="77" t="str">
        <f>IF($B56 = "", "", IF(INDEX('Research Needs (all)'!#REF!, MATCH($B56,'Research Needs (all)'!$A$3:$A$196, 0)) = 0, "", INDEX('Research Needs (all)'!#REF!, MATCH($B56,'Research Needs (all)'!$A$3:$A$196, 0))))</f>
        <v/>
      </c>
      <c r="F56" s="77" t="str">
        <f>IF($B56 = "", "", IF(INDEX('Research Needs (all)'!M$3:M$196, MATCH($B56,'Research Needs (all)'!$A$3:$A$196, 0)) = 0, "", INDEX('Research Needs (all)'!M$3:M$196, MATCH($B56,'Research Needs (all)'!$A$3:$A$196, 0))))</f>
        <v/>
      </c>
      <c r="G56" s="77" t="str">
        <f>IF($B56 = "", "", IF(INDEX('Research Needs (all)'!N$3:N$196, MATCH($B56,'Research Needs (all)'!$A$3:$A$196, 0)) = 0, "", INDEX('Research Needs (all)'!N$3:N$196, MATCH($B56,'Research Needs (all)'!$A$3:$A$196, 0))))</f>
        <v/>
      </c>
    </row>
    <row r="57" spans="2:7" ht="15" customHeight="1" x14ac:dyDescent="0.25">
      <c r="B57" s="76"/>
      <c r="C57" s="77" t="str">
        <f>IF($B57="", "", INDEX('Research Needs (all)'!$B$3:$B$196, MATCH($B57,'Research Needs (all)'!$A$3:$A$196, 0)))</f>
        <v/>
      </c>
      <c r="D57" s="77" t="str">
        <f>IF($B57 = "", "", INDEX('Research Needs (all)'!$E$3:$E$196, MATCH($B57,'Research Needs (all)'!$A$3:$A$196, 0)))</f>
        <v/>
      </c>
      <c r="E57" s="77" t="str">
        <f>IF($B57 = "", "", IF(INDEX('Research Needs (all)'!#REF!, MATCH($B57,'Research Needs (all)'!$A$3:$A$196, 0)) = 0, "", INDEX('Research Needs (all)'!#REF!, MATCH($B57,'Research Needs (all)'!$A$3:$A$196, 0))))</f>
        <v/>
      </c>
      <c r="F57" s="77" t="str">
        <f>IF($B57 = "", "", IF(INDEX('Research Needs (all)'!M$3:M$196, MATCH($B57,'Research Needs (all)'!$A$3:$A$196, 0)) = 0, "", INDEX('Research Needs (all)'!M$3:M$196, MATCH($B57,'Research Needs (all)'!$A$3:$A$196, 0))))</f>
        <v/>
      </c>
      <c r="G57" s="77" t="str">
        <f>IF($B57 = "", "", IF(INDEX('Research Needs (all)'!N$3:N$196, MATCH($B57,'Research Needs (all)'!$A$3:$A$196, 0)) = 0, "", INDEX('Research Needs (all)'!N$3:N$196, MATCH($B57,'Research Needs (all)'!$A$3:$A$196, 0))))</f>
        <v/>
      </c>
    </row>
    <row r="58" spans="2:7" ht="15" customHeight="1" x14ac:dyDescent="0.25">
      <c r="B58" s="76"/>
      <c r="C58" s="77" t="str">
        <f>IF($B58="", "", INDEX('Research Needs (all)'!$B$3:$B$196, MATCH($B58,'Research Needs (all)'!$A$3:$A$196, 0)))</f>
        <v/>
      </c>
      <c r="D58" s="77" t="str">
        <f>IF($B58 = "", "", INDEX('Research Needs (all)'!$E$3:$E$196, MATCH($B58,'Research Needs (all)'!$A$3:$A$196, 0)))</f>
        <v/>
      </c>
      <c r="E58" s="77" t="str">
        <f>IF($B58 = "", "", IF(INDEX('Research Needs (all)'!#REF!, MATCH($B58,'Research Needs (all)'!$A$3:$A$196, 0)) = 0, "", INDEX('Research Needs (all)'!#REF!, MATCH($B58,'Research Needs (all)'!$A$3:$A$196, 0))))</f>
        <v/>
      </c>
      <c r="F58" s="77" t="str">
        <f>IF($B58 = "", "", IF(INDEX('Research Needs (all)'!M$3:M$196, MATCH($B58,'Research Needs (all)'!$A$3:$A$196, 0)) = 0, "", INDEX('Research Needs (all)'!M$3:M$196, MATCH($B58,'Research Needs (all)'!$A$3:$A$196, 0))))</f>
        <v/>
      </c>
      <c r="G58" s="77" t="str">
        <f>IF($B58 = "", "", IF(INDEX('Research Needs (all)'!N$3:N$196, MATCH($B58,'Research Needs (all)'!$A$3:$A$196, 0)) = 0, "", INDEX('Research Needs (all)'!N$3:N$196, MATCH($B58,'Research Needs (all)'!$A$3:$A$196, 0))))</f>
        <v/>
      </c>
    </row>
    <row r="59" spans="2:7" ht="15" customHeight="1" x14ac:dyDescent="0.25">
      <c r="B59" s="76"/>
      <c r="C59" s="77" t="str">
        <f>IF($B59="", "", INDEX('Research Needs (all)'!$B$3:$B$196, MATCH($B59,'Research Needs (all)'!$A$3:$A$196, 0)))</f>
        <v/>
      </c>
      <c r="D59" s="77" t="str">
        <f>IF($B59 = "", "", INDEX('Research Needs (all)'!$E$3:$E$196, MATCH($B59,'Research Needs (all)'!$A$3:$A$196, 0)))</f>
        <v/>
      </c>
      <c r="E59" s="77" t="str">
        <f>IF($B59 = "", "", IF(INDEX('Research Needs (all)'!#REF!, MATCH($B59,'Research Needs (all)'!$A$3:$A$196, 0)) = 0, "", INDEX('Research Needs (all)'!#REF!, MATCH($B59,'Research Needs (all)'!$A$3:$A$196, 0))))</f>
        <v/>
      </c>
      <c r="F59" s="77" t="str">
        <f>IF($B59 = "", "", IF(INDEX('Research Needs (all)'!M$3:M$196, MATCH($B59,'Research Needs (all)'!$A$3:$A$196, 0)) = 0, "", INDEX('Research Needs (all)'!M$3:M$196, MATCH($B59,'Research Needs (all)'!$A$3:$A$196, 0))))</f>
        <v/>
      </c>
      <c r="G59" s="77" t="str">
        <f>IF($B59 = "", "", IF(INDEX('Research Needs (all)'!N$3:N$196, MATCH($B59,'Research Needs (all)'!$A$3:$A$196, 0)) = 0, "", INDEX('Research Needs (all)'!N$3:N$196, MATCH($B59,'Research Needs (all)'!$A$3:$A$196, 0))))</f>
        <v/>
      </c>
    </row>
    <row r="60" spans="2:7" ht="15" customHeight="1" x14ac:dyDescent="0.25">
      <c r="B60" s="76"/>
      <c r="C60" s="77" t="str">
        <f>IF($B60="", "", INDEX('Research Needs (all)'!$B$3:$B$196, MATCH($B60,'Research Needs (all)'!$A$3:$A$196, 0)))</f>
        <v/>
      </c>
      <c r="D60" s="77" t="str">
        <f>IF($B60 = "", "", INDEX('Research Needs (all)'!$E$3:$E$196, MATCH($B60,'Research Needs (all)'!$A$3:$A$196, 0)))</f>
        <v/>
      </c>
      <c r="E60" s="77" t="str">
        <f>IF($B60 = "", "", IF(INDEX('Research Needs (all)'!#REF!, MATCH($B60,'Research Needs (all)'!$A$3:$A$196, 0)) = 0, "", INDEX('Research Needs (all)'!#REF!, MATCH($B60,'Research Needs (all)'!$A$3:$A$196, 0))))</f>
        <v/>
      </c>
      <c r="F60" s="77" t="str">
        <f>IF($B60 = "", "", IF(INDEX('Research Needs (all)'!M$3:M$196, MATCH($B60,'Research Needs (all)'!$A$3:$A$196, 0)) = 0, "", INDEX('Research Needs (all)'!M$3:M$196, MATCH($B60,'Research Needs (all)'!$A$3:$A$196, 0))))</f>
        <v/>
      </c>
      <c r="G60" s="77" t="str">
        <f>IF($B60 = "", "", IF(INDEX('Research Needs (all)'!N$3:N$196, MATCH($B60,'Research Needs (all)'!$A$3:$A$196, 0)) = 0, "", INDEX('Research Needs (all)'!N$3:N$196, MATCH($B60,'Research Needs (all)'!$A$3:$A$196, 0))))</f>
        <v/>
      </c>
    </row>
    <row r="61" spans="2:7" ht="15" customHeight="1" x14ac:dyDescent="0.25">
      <c r="B61" s="76"/>
      <c r="C61" s="77" t="str">
        <f>IF($B61="", "", INDEX('Research Needs (all)'!$B$3:$B$196, MATCH($B61,'Research Needs (all)'!$A$3:$A$196, 0)))</f>
        <v/>
      </c>
      <c r="D61" s="77" t="str">
        <f>IF($B61 = "", "", INDEX('Research Needs (all)'!$E$3:$E$196, MATCH($B61,'Research Needs (all)'!$A$3:$A$196, 0)))</f>
        <v/>
      </c>
      <c r="E61" s="77" t="str">
        <f>IF($B61 = "", "", IF(INDEX('Research Needs (all)'!#REF!, MATCH($B61,'Research Needs (all)'!$A$3:$A$196, 0)) = 0, "", INDEX('Research Needs (all)'!#REF!, MATCH($B61,'Research Needs (all)'!$A$3:$A$196, 0))))</f>
        <v/>
      </c>
      <c r="F61" s="77" t="str">
        <f>IF($B61 = "", "", IF(INDEX('Research Needs (all)'!M$3:M$196, MATCH($B61,'Research Needs (all)'!$A$3:$A$196, 0)) = 0, "", INDEX('Research Needs (all)'!M$3:M$196, MATCH($B61,'Research Needs (all)'!$A$3:$A$196, 0))))</f>
        <v/>
      </c>
      <c r="G61" s="77" t="str">
        <f>IF($B61 = "", "", IF(INDEX('Research Needs (all)'!N$3:N$196, MATCH($B61,'Research Needs (all)'!$A$3:$A$196, 0)) = 0, "", INDEX('Research Needs (all)'!N$3:N$196, MATCH($B61,'Research Needs (all)'!$A$3:$A$196, 0))))</f>
        <v/>
      </c>
    </row>
    <row r="62" spans="2:7" ht="15" customHeight="1" x14ac:dyDescent="0.25">
      <c r="B62" s="76"/>
      <c r="C62" s="77" t="str">
        <f>IF($B62="", "", INDEX('Research Needs (all)'!$B$3:$B$196, MATCH($B62,'Research Needs (all)'!$A$3:$A$196, 0)))</f>
        <v/>
      </c>
      <c r="D62" s="77" t="str">
        <f>IF($B62 = "", "", INDEX('Research Needs (all)'!$E$3:$E$196, MATCH($B62,'Research Needs (all)'!$A$3:$A$196, 0)))</f>
        <v/>
      </c>
      <c r="E62" s="77" t="str">
        <f>IF($B62 = "", "", IF(INDEX('Research Needs (all)'!#REF!, MATCH($B62,'Research Needs (all)'!$A$3:$A$196, 0)) = 0, "", INDEX('Research Needs (all)'!#REF!, MATCH($B62,'Research Needs (all)'!$A$3:$A$196, 0))))</f>
        <v/>
      </c>
      <c r="F62" s="77" t="str">
        <f>IF($B62 = "", "", IF(INDEX('Research Needs (all)'!M$3:M$196, MATCH($B62,'Research Needs (all)'!$A$3:$A$196, 0)) = 0, "", INDEX('Research Needs (all)'!M$3:M$196, MATCH($B62,'Research Needs (all)'!$A$3:$A$196, 0))))</f>
        <v/>
      </c>
      <c r="G62" s="77" t="str">
        <f>IF($B62 = "", "", IF(INDEX('Research Needs (all)'!N$3:N$196, MATCH($B62,'Research Needs (all)'!$A$3:$A$196, 0)) = 0, "", INDEX('Research Needs (all)'!N$3:N$196, MATCH($B62,'Research Needs (all)'!$A$3:$A$196, 0))))</f>
        <v/>
      </c>
    </row>
    <row r="63" spans="2:7" ht="15" customHeight="1" x14ac:dyDescent="0.25">
      <c r="B63" s="76"/>
      <c r="C63" s="77" t="str">
        <f>IF($B63="", "", INDEX('Research Needs (all)'!$B$3:$B$196, MATCH($B63,'Research Needs (all)'!$A$3:$A$196, 0)))</f>
        <v/>
      </c>
      <c r="D63" s="77" t="str">
        <f>IF($B63 = "", "", INDEX('Research Needs (all)'!$E$3:$E$196, MATCH($B63,'Research Needs (all)'!$A$3:$A$196, 0)))</f>
        <v/>
      </c>
      <c r="E63" s="77" t="str">
        <f>IF($B63 = "", "", IF(INDEX('Research Needs (all)'!#REF!, MATCH($B63,'Research Needs (all)'!$A$3:$A$196, 0)) = 0, "", INDEX('Research Needs (all)'!#REF!, MATCH($B63,'Research Needs (all)'!$A$3:$A$196, 0))))</f>
        <v/>
      </c>
      <c r="F63" s="77" t="str">
        <f>IF($B63 = "", "", IF(INDEX('Research Needs (all)'!M$3:M$196, MATCH($B63,'Research Needs (all)'!$A$3:$A$196, 0)) = 0, "", INDEX('Research Needs (all)'!M$3:M$196, MATCH($B63,'Research Needs (all)'!$A$3:$A$196, 0))))</f>
        <v/>
      </c>
      <c r="G63" s="77" t="str">
        <f>IF($B63 = "", "", IF(INDEX('Research Needs (all)'!N$3:N$196, MATCH($B63,'Research Needs (all)'!$A$3:$A$196, 0)) = 0, "", INDEX('Research Needs (all)'!N$3:N$196, MATCH($B63,'Research Needs (all)'!$A$3:$A$196, 0))))</f>
        <v/>
      </c>
    </row>
    <row r="64" spans="2:7" ht="15" customHeight="1" x14ac:dyDescent="0.25">
      <c r="B64" s="76"/>
      <c r="C64" s="77" t="str">
        <f>IF($B64="", "", INDEX('Research Needs (all)'!$B$3:$B$196, MATCH($B64,'Research Needs (all)'!$A$3:$A$196, 0)))</f>
        <v/>
      </c>
      <c r="D64" s="77" t="str">
        <f>IF($B64 = "", "", INDEX('Research Needs (all)'!$E$3:$E$196, MATCH($B64,'Research Needs (all)'!$A$3:$A$196, 0)))</f>
        <v/>
      </c>
      <c r="E64" s="77" t="str">
        <f>IF($B64 = "", "", IF(INDEX('Research Needs (all)'!#REF!, MATCH($B64,'Research Needs (all)'!$A$3:$A$196, 0)) = 0, "", INDEX('Research Needs (all)'!#REF!, MATCH($B64,'Research Needs (all)'!$A$3:$A$196, 0))))</f>
        <v/>
      </c>
      <c r="F64" s="77" t="str">
        <f>IF($B64 = "", "", IF(INDEX('Research Needs (all)'!M$3:M$196, MATCH($B64,'Research Needs (all)'!$A$3:$A$196, 0)) = 0, "", INDEX('Research Needs (all)'!M$3:M$196, MATCH($B64,'Research Needs (all)'!$A$3:$A$196, 0))))</f>
        <v/>
      </c>
      <c r="G64" s="77" t="str">
        <f>IF($B64 = "", "", IF(INDEX('Research Needs (all)'!N$3:N$196, MATCH($B64,'Research Needs (all)'!$A$3:$A$196, 0)) = 0, "", INDEX('Research Needs (all)'!N$3:N$196, MATCH($B64,'Research Needs (all)'!$A$3:$A$196, 0))))</f>
        <v/>
      </c>
    </row>
    <row r="65" spans="2:7" ht="15" customHeight="1" x14ac:dyDescent="0.25">
      <c r="B65" s="76"/>
      <c r="C65" s="77" t="str">
        <f>IF($B65="", "", INDEX('Research Needs (all)'!$B$3:$B$196, MATCH($B65,'Research Needs (all)'!$A$3:$A$196, 0)))</f>
        <v/>
      </c>
      <c r="D65" s="77" t="str">
        <f>IF($B65 = "", "", INDEX('Research Needs (all)'!$E$3:$E$196, MATCH($B65,'Research Needs (all)'!$A$3:$A$196, 0)))</f>
        <v/>
      </c>
      <c r="E65" s="77" t="str">
        <f>IF($B65 = "", "", IF(INDEX('Research Needs (all)'!#REF!, MATCH($B65,'Research Needs (all)'!$A$3:$A$196, 0)) = 0, "", INDEX('Research Needs (all)'!#REF!, MATCH($B65,'Research Needs (all)'!$A$3:$A$196, 0))))</f>
        <v/>
      </c>
      <c r="F65" s="77" t="str">
        <f>IF($B65 = "", "", IF(INDEX('Research Needs (all)'!M$3:M$196, MATCH($B65,'Research Needs (all)'!$A$3:$A$196, 0)) = 0, "", INDEX('Research Needs (all)'!M$3:M$196, MATCH($B65,'Research Needs (all)'!$A$3:$A$196, 0))))</f>
        <v/>
      </c>
      <c r="G65" s="77" t="str">
        <f>IF($B65 = "", "", IF(INDEX('Research Needs (all)'!N$3:N$196, MATCH($B65,'Research Needs (all)'!$A$3:$A$196, 0)) = 0, "", INDEX('Research Needs (all)'!N$3:N$196, MATCH($B65,'Research Needs (all)'!$A$3:$A$196, 0))))</f>
        <v/>
      </c>
    </row>
    <row r="66" spans="2:7" ht="15" customHeight="1" x14ac:dyDescent="0.25">
      <c r="B66" s="76"/>
      <c r="C66" s="77" t="str">
        <f>IF($B66="", "", INDEX('Research Needs (all)'!$B$3:$B$196, MATCH($B66,'Research Needs (all)'!$A$3:$A$196, 0)))</f>
        <v/>
      </c>
      <c r="D66" s="77" t="str">
        <f>IF($B66 = "", "", INDEX('Research Needs (all)'!$E$3:$E$196, MATCH($B66,'Research Needs (all)'!$A$3:$A$196, 0)))</f>
        <v/>
      </c>
      <c r="E66" s="77" t="str">
        <f>IF($B66 = "", "", IF(INDEX('Research Needs (all)'!#REF!, MATCH($B66,'Research Needs (all)'!$A$3:$A$196, 0)) = 0, "", INDEX('Research Needs (all)'!#REF!, MATCH($B66,'Research Needs (all)'!$A$3:$A$196, 0))))</f>
        <v/>
      </c>
      <c r="F66" s="77" t="str">
        <f>IF($B66 = "", "", IF(INDEX('Research Needs (all)'!M$3:M$196, MATCH($B66,'Research Needs (all)'!$A$3:$A$196, 0)) = 0, "", INDEX('Research Needs (all)'!M$3:M$196, MATCH($B66,'Research Needs (all)'!$A$3:$A$196, 0))))</f>
        <v/>
      </c>
      <c r="G66" s="77" t="str">
        <f>IF($B66 = "", "", IF(INDEX('Research Needs (all)'!N$3:N$196, MATCH($B66,'Research Needs (all)'!$A$3:$A$196, 0)) = 0, "", INDEX('Research Needs (all)'!N$3:N$196, MATCH($B66,'Research Needs (all)'!$A$3:$A$196, 0))))</f>
        <v/>
      </c>
    </row>
    <row r="67" spans="2:7" ht="15" customHeight="1" x14ac:dyDescent="0.25">
      <c r="B67" s="76"/>
      <c r="C67" s="77" t="str">
        <f>IF($B67="", "", INDEX('Research Needs (all)'!$B$3:$B$196, MATCH($B67,'Research Needs (all)'!$A$3:$A$196, 0)))</f>
        <v/>
      </c>
      <c r="D67" s="77" t="str">
        <f>IF($B67 = "", "", INDEX('Research Needs (all)'!$E$3:$E$196, MATCH($B67,'Research Needs (all)'!$A$3:$A$196, 0)))</f>
        <v/>
      </c>
      <c r="E67" s="77" t="str">
        <f>IF($B67 = "", "", IF(INDEX('Research Needs (all)'!#REF!, MATCH($B67,'Research Needs (all)'!$A$3:$A$196, 0)) = 0, "", INDEX('Research Needs (all)'!#REF!, MATCH($B67,'Research Needs (all)'!$A$3:$A$196, 0))))</f>
        <v/>
      </c>
      <c r="F67" s="77" t="str">
        <f>IF($B67 = "", "", IF(INDEX('Research Needs (all)'!M$3:M$196, MATCH($B67,'Research Needs (all)'!$A$3:$A$196, 0)) = 0, "", INDEX('Research Needs (all)'!M$3:M$196, MATCH($B67,'Research Needs (all)'!$A$3:$A$196, 0))))</f>
        <v/>
      </c>
      <c r="G67" s="77" t="str">
        <f>IF($B67 = "", "", IF(INDEX('Research Needs (all)'!N$3:N$196, MATCH($B67,'Research Needs (all)'!$A$3:$A$196, 0)) = 0, "", INDEX('Research Needs (all)'!N$3:N$196, MATCH($B67,'Research Needs (all)'!$A$3:$A$196, 0))))</f>
        <v/>
      </c>
    </row>
    <row r="68" spans="2:7" ht="15" customHeight="1" x14ac:dyDescent="0.25">
      <c r="B68" s="76"/>
      <c r="C68" s="77" t="str">
        <f>IF($B68="", "", INDEX('Research Needs (all)'!$B$3:$B$196, MATCH($B68,'Research Needs (all)'!$A$3:$A$196, 0)))</f>
        <v/>
      </c>
      <c r="D68" s="77" t="str">
        <f>IF($B68 = "", "", INDEX('Research Needs (all)'!$E$3:$E$196, MATCH($B68,'Research Needs (all)'!$A$3:$A$196, 0)))</f>
        <v/>
      </c>
      <c r="E68" s="77" t="str">
        <f>IF($B68 = "", "", IF(INDEX('Research Needs (all)'!#REF!, MATCH($B68,'Research Needs (all)'!$A$3:$A$196, 0)) = 0, "", INDEX('Research Needs (all)'!#REF!, MATCH($B68,'Research Needs (all)'!$A$3:$A$196, 0))))</f>
        <v/>
      </c>
      <c r="F68" s="77" t="str">
        <f>IF($B68 = "", "", IF(INDEX('Research Needs (all)'!M$3:M$196, MATCH($B68,'Research Needs (all)'!$A$3:$A$196, 0)) = 0, "", INDEX('Research Needs (all)'!M$3:M$196, MATCH($B68,'Research Needs (all)'!$A$3:$A$196, 0))))</f>
        <v/>
      </c>
      <c r="G68" s="77" t="str">
        <f>IF($B68 = "", "", IF(INDEX('Research Needs (all)'!N$3:N$196, MATCH($B68,'Research Needs (all)'!$A$3:$A$196, 0)) = 0, "", INDEX('Research Needs (all)'!N$3:N$196, MATCH($B68,'Research Needs (all)'!$A$3:$A$196, 0))))</f>
        <v/>
      </c>
    </row>
    <row r="69" spans="2:7" ht="15" customHeight="1" x14ac:dyDescent="0.25">
      <c r="B69" s="76"/>
      <c r="C69" s="77" t="str">
        <f>IF($B69="", "", INDEX('Research Needs (all)'!$B$3:$B$196, MATCH($B69,'Research Needs (all)'!$A$3:$A$196, 0)))</f>
        <v/>
      </c>
      <c r="D69" s="77" t="str">
        <f>IF($B69 = "", "", INDEX('Research Needs (all)'!$E$3:$E$196, MATCH($B69,'Research Needs (all)'!$A$3:$A$196, 0)))</f>
        <v/>
      </c>
      <c r="E69" s="77" t="str">
        <f>IF($B69 = "", "", IF(INDEX('Research Needs (all)'!#REF!, MATCH($B69,'Research Needs (all)'!$A$3:$A$196, 0)) = 0, "", INDEX('Research Needs (all)'!#REF!, MATCH($B69,'Research Needs (all)'!$A$3:$A$196, 0))))</f>
        <v/>
      </c>
      <c r="F69" s="77" t="str">
        <f>IF($B69 = "", "", IF(INDEX('Research Needs (all)'!M$3:M$196, MATCH($B69,'Research Needs (all)'!$A$3:$A$196, 0)) = 0, "", INDEX('Research Needs (all)'!M$3:M$196, MATCH($B69,'Research Needs (all)'!$A$3:$A$196, 0))))</f>
        <v/>
      </c>
      <c r="G69" s="77" t="str">
        <f>IF($B69 = "", "", IF(INDEX('Research Needs (all)'!N$3:N$196, MATCH($B69,'Research Needs (all)'!$A$3:$A$196, 0)) = 0, "", INDEX('Research Needs (all)'!N$3:N$196, MATCH($B69,'Research Needs (all)'!$A$3:$A$196, 0))))</f>
        <v/>
      </c>
    </row>
    <row r="70" spans="2:7" ht="15" customHeight="1" x14ac:dyDescent="0.25">
      <c r="B70" s="76"/>
      <c r="C70" s="77" t="str">
        <f>IF($B70="", "", INDEX('Research Needs (all)'!$B$3:$B$196, MATCH($B70,'Research Needs (all)'!$A$3:$A$196, 0)))</f>
        <v/>
      </c>
      <c r="D70" s="77" t="str">
        <f>IF($B70 = "", "", INDEX('Research Needs (all)'!$E$3:$E$196, MATCH($B70,'Research Needs (all)'!$A$3:$A$196, 0)))</f>
        <v/>
      </c>
      <c r="E70" s="77" t="str">
        <f>IF($B70 = "", "", IF(INDEX('Research Needs (all)'!#REF!, MATCH($B70,'Research Needs (all)'!$A$3:$A$196, 0)) = 0, "", INDEX('Research Needs (all)'!#REF!, MATCH($B70,'Research Needs (all)'!$A$3:$A$196, 0))))</f>
        <v/>
      </c>
      <c r="F70" s="77" t="str">
        <f>IF($B70 = "", "", IF(INDEX('Research Needs (all)'!M$3:M$196, MATCH($B70,'Research Needs (all)'!$A$3:$A$196, 0)) = 0, "", INDEX('Research Needs (all)'!M$3:M$196, MATCH($B70,'Research Needs (all)'!$A$3:$A$196, 0))))</f>
        <v/>
      </c>
      <c r="G70" s="77" t="str">
        <f>IF($B70 = "", "", IF(INDEX('Research Needs (all)'!N$3:N$196, MATCH($B70,'Research Needs (all)'!$A$3:$A$196, 0)) = 0, "", INDEX('Research Needs (all)'!N$3:N$196, MATCH($B70,'Research Needs (all)'!$A$3:$A$196, 0))))</f>
        <v/>
      </c>
    </row>
    <row r="71" spans="2:7" ht="15" customHeight="1" x14ac:dyDescent="0.25">
      <c r="B71" s="76"/>
      <c r="C71" s="77" t="str">
        <f>IF($B71="", "", INDEX('Research Needs (all)'!$B$3:$B$196, MATCH($B71,'Research Needs (all)'!$A$3:$A$196, 0)))</f>
        <v/>
      </c>
      <c r="D71" s="77" t="str">
        <f>IF($B71 = "", "", INDEX('Research Needs (all)'!$E$3:$E$196, MATCH($B71,'Research Needs (all)'!$A$3:$A$196, 0)))</f>
        <v/>
      </c>
      <c r="E71" s="77" t="str">
        <f>IF($B71 = "", "", IF(INDEX('Research Needs (all)'!#REF!, MATCH($B71,'Research Needs (all)'!$A$3:$A$196, 0)) = 0, "", INDEX('Research Needs (all)'!#REF!, MATCH($B71,'Research Needs (all)'!$A$3:$A$196, 0))))</f>
        <v/>
      </c>
      <c r="F71" s="77" t="str">
        <f>IF($B71 = "", "", IF(INDEX('Research Needs (all)'!M$3:M$196, MATCH($B71,'Research Needs (all)'!$A$3:$A$196, 0)) = 0, "", INDEX('Research Needs (all)'!M$3:M$196, MATCH($B71,'Research Needs (all)'!$A$3:$A$196, 0))))</f>
        <v/>
      </c>
      <c r="G71" s="77" t="str">
        <f>IF($B71 = "", "", IF(INDEX('Research Needs (all)'!N$3:N$196, MATCH($B71,'Research Needs (all)'!$A$3:$A$196, 0)) = 0, "", INDEX('Research Needs (all)'!N$3:N$196, MATCH($B71,'Research Needs (all)'!$A$3:$A$196, 0))))</f>
        <v/>
      </c>
    </row>
    <row r="72" spans="2:7" ht="15" customHeight="1" x14ac:dyDescent="0.25">
      <c r="B72" s="76"/>
      <c r="C72" s="77" t="str">
        <f>IF($B72="", "", INDEX('Research Needs (all)'!$B$3:$B$196, MATCH($B72,'Research Needs (all)'!$A$3:$A$196, 0)))</f>
        <v/>
      </c>
      <c r="D72" s="77" t="str">
        <f>IF($B72 = "", "", INDEX('Research Needs (all)'!$E$3:$E$196, MATCH($B72,'Research Needs (all)'!$A$3:$A$196, 0)))</f>
        <v/>
      </c>
      <c r="E72" s="77" t="str">
        <f>IF($B72 = "", "", IF(INDEX('Research Needs (all)'!#REF!, MATCH($B72,'Research Needs (all)'!$A$3:$A$196, 0)) = 0, "", INDEX('Research Needs (all)'!#REF!, MATCH($B72,'Research Needs (all)'!$A$3:$A$196, 0))))</f>
        <v/>
      </c>
      <c r="F72" s="77" t="str">
        <f>IF($B72 = "", "", IF(INDEX('Research Needs (all)'!M$3:M$196, MATCH($B72,'Research Needs (all)'!$A$3:$A$196, 0)) = 0, "", INDEX('Research Needs (all)'!M$3:M$196, MATCH($B72,'Research Needs (all)'!$A$3:$A$196, 0))))</f>
        <v/>
      </c>
      <c r="G72" s="77" t="str">
        <f>IF($B72 = "", "", IF(INDEX('Research Needs (all)'!N$3:N$196, MATCH($B72,'Research Needs (all)'!$A$3:$A$196, 0)) = 0, "", INDEX('Research Needs (all)'!N$3:N$196, MATCH($B72,'Research Needs (all)'!$A$3:$A$196, 0))))</f>
        <v/>
      </c>
    </row>
    <row r="73" spans="2:7" ht="15" customHeight="1" x14ac:dyDescent="0.25">
      <c r="B73" s="76"/>
      <c r="C73" s="77" t="str">
        <f>IF($B73="", "", INDEX('Research Needs (all)'!$B$3:$B$196, MATCH($B73,'Research Needs (all)'!$A$3:$A$196, 0)))</f>
        <v/>
      </c>
      <c r="D73" s="77" t="str">
        <f>IF($B73 = "", "", INDEX('Research Needs (all)'!$E$3:$E$196, MATCH($B73,'Research Needs (all)'!$A$3:$A$196, 0)))</f>
        <v/>
      </c>
      <c r="E73" s="77" t="str">
        <f>IF($B73 = "", "", IF(INDEX('Research Needs (all)'!#REF!, MATCH($B73,'Research Needs (all)'!$A$3:$A$196, 0)) = 0, "", INDEX('Research Needs (all)'!#REF!, MATCH($B73,'Research Needs (all)'!$A$3:$A$196, 0))))</f>
        <v/>
      </c>
      <c r="F73" s="77" t="str">
        <f>IF($B73 = "", "", IF(INDEX('Research Needs (all)'!M$3:M$196, MATCH($B73,'Research Needs (all)'!$A$3:$A$196, 0)) = 0, "", INDEX('Research Needs (all)'!M$3:M$196, MATCH($B73,'Research Needs (all)'!$A$3:$A$196, 0))))</f>
        <v/>
      </c>
      <c r="G73" s="77" t="str">
        <f>IF($B73 = "", "", IF(INDEX('Research Needs (all)'!N$3:N$196, MATCH($B73,'Research Needs (all)'!$A$3:$A$196, 0)) = 0, "", INDEX('Research Needs (all)'!N$3:N$196, MATCH($B73,'Research Needs (all)'!$A$3:$A$196, 0))))</f>
        <v/>
      </c>
    </row>
    <row r="74" spans="2:7" ht="15" customHeight="1" x14ac:dyDescent="0.25">
      <c r="B74" s="76"/>
      <c r="C74" s="77" t="str">
        <f>IF($B74="", "", INDEX('Research Needs (all)'!$B$3:$B$196, MATCH($B74,'Research Needs (all)'!$A$3:$A$196, 0)))</f>
        <v/>
      </c>
      <c r="D74" s="77" t="str">
        <f>IF($B74 = "", "", INDEX('Research Needs (all)'!$E$3:$E$196, MATCH($B74,'Research Needs (all)'!$A$3:$A$196, 0)))</f>
        <v/>
      </c>
      <c r="E74" s="77" t="str">
        <f>IF($B74 = "", "", IF(INDEX('Research Needs (all)'!#REF!, MATCH($B74,'Research Needs (all)'!$A$3:$A$196, 0)) = 0, "", INDEX('Research Needs (all)'!#REF!, MATCH($B74,'Research Needs (all)'!$A$3:$A$196, 0))))</f>
        <v/>
      </c>
      <c r="F74" s="77" t="str">
        <f>IF($B74 = "", "", IF(INDEX('Research Needs (all)'!M$3:M$196, MATCH($B74,'Research Needs (all)'!$A$3:$A$196, 0)) = 0, "", INDEX('Research Needs (all)'!M$3:M$196, MATCH($B74,'Research Needs (all)'!$A$3:$A$196, 0))))</f>
        <v/>
      </c>
      <c r="G74" s="77" t="str">
        <f>IF($B74 = "", "", IF(INDEX('Research Needs (all)'!N$3:N$196, MATCH($B74,'Research Needs (all)'!$A$3:$A$196, 0)) = 0, "", INDEX('Research Needs (all)'!N$3:N$196, MATCH($B74,'Research Needs (all)'!$A$3:$A$196, 0))))</f>
        <v/>
      </c>
    </row>
    <row r="75" spans="2:7" ht="15" customHeight="1" x14ac:dyDescent="0.25">
      <c r="B75" s="76"/>
      <c r="C75" s="77" t="str">
        <f>IF($B75="", "", INDEX('Research Needs (all)'!$B$3:$B$196, MATCH($B75,'Research Needs (all)'!$A$3:$A$196, 0)))</f>
        <v/>
      </c>
      <c r="D75" s="77" t="str">
        <f>IF($B75 = "", "", INDEX('Research Needs (all)'!$E$3:$E$196, MATCH($B75,'Research Needs (all)'!$A$3:$A$196, 0)))</f>
        <v/>
      </c>
      <c r="E75" s="77" t="str">
        <f>IF($B75 = "", "", IF(INDEX('Research Needs (all)'!#REF!, MATCH($B75,'Research Needs (all)'!$A$3:$A$196, 0)) = 0, "", INDEX('Research Needs (all)'!#REF!, MATCH($B75,'Research Needs (all)'!$A$3:$A$196, 0))))</f>
        <v/>
      </c>
      <c r="F75" s="77" t="str">
        <f>IF($B75 = "", "", IF(INDEX('Research Needs (all)'!M$3:M$196, MATCH($B75,'Research Needs (all)'!$A$3:$A$196, 0)) = 0, "", INDEX('Research Needs (all)'!M$3:M$196, MATCH($B75,'Research Needs (all)'!$A$3:$A$196, 0))))</f>
        <v/>
      </c>
      <c r="G75" s="77" t="str">
        <f>IF($B75 = "", "", IF(INDEX('Research Needs (all)'!N$3:N$196, MATCH($B75,'Research Needs (all)'!$A$3:$A$196, 0)) = 0, "", INDEX('Research Needs (all)'!N$3:N$196, MATCH($B75,'Research Needs (all)'!$A$3:$A$196, 0))))</f>
        <v/>
      </c>
    </row>
    <row r="76" spans="2:7" ht="15" customHeight="1" x14ac:dyDescent="0.25">
      <c r="B76" s="76"/>
      <c r="C76" s="77" t="str">
        <f>IF($B76="", "", INDEX('Research Needs (all)'!$B$3:$B$196, MATCH($B76,'Research Needs (all)'!$A$3:$A$196, 0)))</f>
        <v/>
      </c>
      <c r="D76" s="77" t="str">
        <f>IF($B76 = "", "", INDEX('Research Needs (all)'!$E$3:$E$196, MATCH($B76,'Research Needs (all)'!$A$3:$A$196, 0)))</f>
        <v/>
      </c>
      <c r="E76" s="77" t="str">
        <f>IF($B76 = "", "", IF(INDEX('Research Needs (all)'!#REF!, MATCH($B76,'Research Needs (all)'!$A$3:$A$196, 0)) = 0, "", INDEX('Research Needs (all)'!#REF!, MATCH($B76,'Research Needs (all)'!$A$3:$A$196, 0))))</f>
        <v/>
      </c>
      <c r="F76" s="77" t="str">
        <f>IF($B76 = "", "", IF(INDEX('Research Needs (all)'!M$3:M$196, MATCH($B76,'Research Needs (all)'!$A$3:$A$196, 0)) = 0, "", INDEX('Research Needs (all)'!M$3:M$196, MATCH($B76,'Research Needs (all)'!$A$3:$A$196, 0))))</f>
        <v/>
      </c>
      <c r="G76" s="77" t="str">
        <f>IF($B76 = "", "", IF(INDEX('Research Needs (all)'!N$3:N$196, MATCH($B76,'Research Needs (all)'!$A$3:$A$196, 0)) = 0, "", INDEX('Research Needs (all)'!N$3:N$196, MATCH($B76,'Research Needs (all)'!$A$3:$A$196, 0))))</f>
        <v/>
      </c>
    </row>
    <row r="77" spans="2:7" ht="15" customHeight="1" x14ac:dyDescent="0.25">
      <c r="B77" s="76"/>
      <c r="C77" s="77" t="str">
        <f>IF($B77="", "", INDEX('Research Needs (all)'!$B$3:$B$196, MATCH($B77,'Research Needs (all)'!$A$3:$A$196, 0)))</f>
        <v/>
      </c>
      <c r="D77" s="77" t="str">
        <f>IF($B77 = "", "", INDEX('Research Needs (all)'!$E$3:$E$196, MATCH($B77,'Research Needs (all)'!$A$3:$A$196, 0)))</f>
        <v/>
      </c>
      <c r="E77" s="77" t="str">
        <f>IF($B77 = "", "", IF(INDEX('Research Needs (all)'!#REF!, MATCH($B77,'Research Needs (all)'!$A$3:$A$196, 0)) = 0, "", INDEX('Research Needs (all)'!#REF!, MATCH($B77,'Research Needs (all)'!$A$3:$A$196, 0))))</f>
        <v/>
      </c>
      <c r="F77" s="77" t="str">
        <f>IF($B77 = "", "", IF(INDEX('Research Needs (all)'!M$3:M$196, MATCH($B77,'Research Needs (all)'!$A$3:$A$196, 0)) = 0, "", INDEX('Research Needs (all)'!M$3:M$196, MATCH($B77,'Research Needs (all)'!$A$3:$A$196, 0))))</f>
        <v/>
      </c>
      <c r="G77" s="77" t="str">
        <f>IF($B77 = "", "", IF(INDEX('Research Needs (all)'!N$3:N$196, MATCH($B77,'Research Needs (all)'!$A$3:$A$196, 0)) = 0, "", INDEX('Research Needs (all)'!N$3:N$196, MATCH($B77,'Research Needs (all)'!$A$3:$A$196, 0))))</f>
        <v/>
      </c>
    </row>
    <row r="78" spans="2:7" ht="15" customHeight="1" x14ac:dyDescent="0.25">
      <c r="B78" s="76"/>
      <c r="C78" s="77" t="str">
        <f>IF($B78="", "", INDEX('Research Needs (all)'!$B$3:$B$196, MATCH($B78,'Research Needs (all)'!$A$3:$A$196, 0)))</f>
        <v/>
      </c>
      <c r="D78" s="77" t="str">
        <f>IF($B78 = "", "", INDEX('Research Needs (all)'!$E$3:$E$196, MATCH($B78,'Research Needs (all)'!$A$3:$A$196, 0)))</f>
        <v/>
      </c>
      <c r="E78" s="77" t="str">
        <f>IF($B78 = "", "", IF(INDEX('Research Needs (all)'!#REF!, MATCH($B78,'Research Needs (all)'!$A$3:$A$196, 0)) = 0, "", INDEX('Research Needs (all)'!#REF!, MATCH($B78,'Research Needs (all)'!$A$3:$A$196, 0))))</f>
        <v/>
      </c>
      <c r="F78" s="77" t="str">
        <f>IF($B78 = "", "", IF(INDEX('Research Needs (all)'!M$3:M$196, MATCH($B78,'Research Needs (all)'!$A$3:$A$196, 0)) = 0, "", INDEX('Research Needs (all)'!M$3:M$196, MATCH($B78,'Research Needs (all)'!$A$3:$A$196, 0))))</f>
        <v/>
      </c>
      <c r="G78" s="77" t="str">
        <f>IF($B78 = "", "", IF(INDEX('Research Needs (all)'!N$3:N$196, MATCH($B78,'Research Needs (all)'!$A$3:$A$196, 0)) = 0, "", INDEX('Research Needs (all)'!N$3:N$196, MATCH($B78,'Research Needs (all)'!$A$3:$A$196, 0))))</f>
        <v/>
      </c>
    </row>
    <row r="79" spans="2:7" ht="15" customHeight="1" x14ac:dyDescent="0.25">
      <c r="B79" s="76"/>
      <c r="C79" s="77" t="str">
        <f>IF($B79="", "", INDEX('Research Needs (all)'!$B$3:$B$196, MATCH($B79,'Research Needs (all)'!$A$3:$A$196, 0)))</f>
        <v/>
      </c>
      <c r="D79" s="77" t="str">
        <f>IF($B79 = "", "", INDEX('Research Needs (all)'!$E$3:$E$196, MATCH($B79,'Research Needs (all)'!$A$3:$A$196, 0)))</f>
        <v/>
      </c>
      <c r="E79" s="77" t="str">
        <f>IF($B79 = "", "", IF(INDEX('Research Needs (all)'!#REF!, MATCH($B79,'Research Needs (all)'!$A$3:$A$196, 0)) = 0, "", INDEX('Research Needs (all)'!#REF!, MATCH($B79,'Research Needs (all)'!$A$3:$A$196, 0))))</f>
        <v/>
      </c>
      <c r="F79" s="77" t="str">
        <f>IF($B79 = "", "", IF(INDEX('Research Needs (all)'!M$3:M$196, MATCH($B79,'Research Needs (all)'!$A$3:$A$196, 0)) = 0, "", INDEX('Research Needs (all)'!M$3:M$196, MATCH($B79,'Research Needs (all)'!$A$3:$A$196, 0))))</f>
        <v/>
      </c>
      <c r="G79" s="77" t="str">
        <f>IF($B79 = "", "", IF(INDEX('Research Needs (all)'!N$3:N$196, MATCH($B79,'Research Needs (all)'!$A$3:$A$196, 0)) = 0, "", INDEX('Research Needs (all)'!N$3:N$196, MATCH($B79,'Research Needs (all)'!$A$3:$A$196, 0))))</f>
        <v/>
      </c>
    </row>
    <row r="80" spans="2:7" ht="15" customHeight="1" x14ac:dyDescent="0.25">
      <c r="B80" s="76"/>
      <c r="C80" s="77" t="str">
        <f>IF($B80="", "", INDEX('Research Needs (all)'!$B$3:$B$196, MATCH($B80,'Research Needs (all)'!$A$3:$A$196, 0)))</f>
        <v/>
      </c>
      <c r="D80" s="77" t="str">
        <f>IF($B80 = "", "", INDEX('Research Needs (all)'!$E$3:$E$196, MATCH($B80,'Research Needs (all)'!$A$3:$A$196, 0)))</f>
        <v/>
      </c>
      <c r="E80" s="77" t="str">
        <f>IF($B80 = "", "", IF(INDEX('Research Needs (all)'!#REF!, MATCH($B80,'Research Needs (all)'!$A$3:$A$196, 0)) = 0, "", INDEX('Research Needs (all)'!#REF!, MATCH($B80,'Research Needs (all)'!$A$3:$A$196, 0))))</f>
        <v/>
      </c>
      <c r="F80" s="77" t="str">
        <f>IF($B80 = "", "", IF(INDEX('Research Needs (all)'!M$3:M$196, MATCH($B80,'Research Needs (all)'!$A$3:$A$196, 0)) = 0, "", INDEX('Research Needs (all)'!M$3:M$196, MATCH($B80,'Research Needs (all)'!$A$3:$A$196, 0))))</f>
        <v/>
      </c>
      <c r="G80" s="77" t="str">
        <f>IF($B80 = "", "", IF(INDEX('Research Needs (all)'!N$3:N$196, MATCH($B80,'Research Needs (all)'!$A$3:$A$196, 0)) = 0, "", INDEX('Research Needs (all)'!N$3:N$196, MATCH($B80,'Research Needs (all)'!$A$3:$A$196, 0))))</f>
        <v/>
      </c>
    </row>
    <row r="81" spans="2:7" ht="15" customHeight="1" x14ac:dyDescent="0.25">
      <c r="B81" s="76"/>
      <c r="C81" s="77" t="str">
        <f>IF($B81="", "", INDEX('Research Needs (all)'!$B$3:$B$196, MATCH($B81,'Research Needs (all)'!$A$3:$A$196, 0)))</f>
        <v/>
      </c>
      <c r="D81" s="77" t="str">
        <f>IF($B81 = "", "", INDEX('Research Needs (all)'!$E$3:$E$196, MATCH($B81,'Research Needs (all)'!$A$3:$A$196, 0)))</f>
        <v/>
      </c>
      <c r="E81" s="77" t="str">
        <f>IF($B81 = "", "", IF(INDEX('Research Needs (all)'!#REF!, MATCH($B81,'Research Needs (all)'!$A$3:$A$196, 0)) = 0, "", INDEX('Research Needs (all)'!#REF!, MATCH($B81,'Research Needs (all)'!$A$3:$A$196, 0))))</f>
        <v/>
      </c>
      <c r="F81" s="77" t="str">
        <f>IF($B81 = "", "", IF(INDEX('Research Needs (all)'!M$3:M$196, MATCH($B81,'Research Needs (all)'!$A$3:$A$196, 0)) = 0, "", INDEX('Research Needs (all)'!M$3:M$196, MATCH($B81,'Research Needs (all)'!$A$3:$A$196, 0))))</f>
        <v/>
      </c>
      <c r="G81" s="77" t="str">
        <f>IF($B81 = "", "", IF(INDEX('Research Needs (all)'!N$3:N$196, MATCH($B81,'Research Needs (all)'!$A$3:$A$196, 0)) = 0, "", INDEX('Research Needs (all)'!N$3:N$196, MATCH($B81,'Research Needs (all)'!$A$3:$A$196, 0))))</f>
        <v/>
      </c>
    </row>
    <row r="82" spans="2:7" ht="15" customHeight="1" x14ac:dyDescent="0.25">
      <c r="B82" s="76"/>
      <c r="C82" s="77" t="str">
        <f>IF($B82="", "", INDEX('Research Needs (all)'!$B$3:$B$196, MATCH($B82,'Research Needs (all)'!$A$3:$A$196, 0)))</f>
        <v/>
      </c>
      <c r="D82" s="77" t="str">
        <f>IF($B82 = "", "", INDEX('Research Needs (all)'!$E$3:$E$196, MATCH($B82,'Research Needs (all)'!$A$3:$A$196, 0)))</f>
        <v/>
      </c>
      <c r="E82" s="77" t="str">
        <f>IF($B82 = "", "", IF(INDEX('Research Needs (all)'!#REF!, MATCH($B82,'Research Needs (all)'!$A$3:$A$196, 0)) = 0, "", INDEX('Research Needs (all)'!#REF!, MATCH($B82,'Research Needs (all)'!$A$3:$A$196, 0))))</f>
        <v/>
      </c>
      <c r="F82" s="77" t="str">
        <f>IF($B82 = "", "", IF(INDEX('Research Needs (all)'!M$3:M$196, MATCH($B82,'Research Needs (all)'!$A$3:$A$196, 0)) = 0, "", INDEX('Research Needs (all)'!M$3:M$196, MATCH($B82,'Research Needs (all)'!$A$3:$A$196, 0))))</f>
        <v/>
      </c>
      <c r="G82" s="77" t="str">
        <f>IF($B82 = "", "", IF(INDEX('Research Needs (all)'!N$3:N$196, MATCH($B82,'Research Needs (all)'!$A$3:$A$196, 0)) = 0, "", INDEX('Research Needs (all)'!N$3:N$196, MATCH($B82,'Research Needs (all)'!$A$3:$A$196, 0))))</f>
        <v/>
      </c>
    </row>
    <row r="83" spans="2:7" ht="15" customHeight="1" x14ac:dyDescent="0.25">
      <c r="B83" s="76"/>
      <c r="C83" s="77" t="str">
        <f>IF($B83="", "", INDEX('Research Needs (all)'!$B$3:$B$196, MATCH($B83,'Research Needs (all)'!$A$3:$A$196, 0)))</f>
        <v/>
      </c>
      <c r="D83" s="77" t="str">
        <f>IF($B83 = "", "", INDEX('Research Needs (all)'!$E$3:$E$196, MATCH($B83,'Research Needs (all)'!$A$3:$A$196, 0)))</f>
        <v/>
      </c>
      <c r="E83" s="77" t="str">
        <f>IF($B83 = "", "", IF(INDEX('Research Needs (all)'!#REF!, MATCH($B83,'Research Needs (all)'!$A$3:$A$196, 0)) = 0, "", INDEX('Research Needs (all)'!#REF!, MATCH($B83,'Research Needs (all)'!$A$3:$A$196, 0))))</f>
        <v/>
      </c>
      <c r="F83" s="77" t="str">
        <f>IF($B83 = "", "", IF(INDEX('Research Needs (all)'!M$3:M$196, MATCH($B83,'Research Needs (all)'!$A$3:$A$196, 0)) = 0, "", INDEX('Research Needs (all)'!M$3:M$196, MATCH($B83,'Research Needs (all)'!$A$3:$A$196, 0))))</f>
        <v/>
      </c>
      <c r="G83" s="77" t="str">
        <f>IF($B83 = "", "", IF(INDEX('Research Needs (all)'!N$3:N$196, MATCH($B83,'Research Needs (all)'!$A$3:$A$196, 0)) = 0, "", INDEX('Research Needs (all)'!N$3:N$196, MATCH($B83,'Research Needs (all)'!$A$3:$A$196, 0))))</f>
        <v/>
      </c>
    </row>
    <row r="84" spans="2:7" ht="15" customHeight="1" x14ac:dyDescent="0.25">
      <c r="B84" s="76"/>
      <c r="C84" s="77" t="str">
        <f>IF($B84="", "", INDEX('Research Needs (all)'!$B$3:$B$196, MATCH($B84,'Research Needs (all)'!$A$3:$A$196, 0)))</f>
        <v/>
      </c>
      <c r="D84" s="77" t="str">
        <f>IF($B84 = "", "", INDEX('Research Needs (all)'!$E$3:$E$196, MATCH($B84,'Research Needs (all)'!$A$3:$A$196, 0)))</f>
        <v/>
      </c>
      <c r="E84" s="77" t="str">
        <f>IF($B84 = "", "", IF(INDEX('Research Needs (all)'!#REF!, MATCH($B84,'Research Needs (all)'!$A$3:$A$196, 0)) = 0, "", INDEX('Research Needs (all)'!#REF!, MATCH($B84,'Research Needs (all)'!$A$3:$A$196, 0))))</f>
        <v/>
      </c>
      <c r="F84" s="77" t="str">
        <f>IF($B84 = "", "", IF(INDEX('Research Needs (all)'!M$3:M$196, MATCH($B84,'Research Needs (all)'!$A$3:$A$196, 0)) = 0, "", INDEX('Research Needs (all)'!M$3:M$196, MATCH($B84,'Research Needs (all)'!$A$3:$A$196, 0))))</f>
        <v/>
      </c>
      <c r="G84" s="77" t="str">
        <f>IF($B84 = "", "", IF(INDEX('Research Needs (all)'!N$3:N$196, MATCH($B84,'Research Needs (all)'!$A$3:$A$196, 0)) = 0, "", INDEX('Research Needs (all)'!N$3:N$196, MATCH($B84,'Research Needs (all)'!$A$3:$A$196, 0))))</f>
        <v/>
      </c>
    </row>
    <row r="85" spans="2:7" ht="15" customHeight="1" x14ac:dyDescent="0.25">
      <c r="B85" s="76"/>
      <c r="C85" s="77" t="str">
        <f>IF($B85="", "", INDEX('Research Needs (all)'!$B$3:$B$196, MATCH($B85,'Research Needs (all)'!$A$3:$A$196, 0)))</f>
        <v/>
      </c>
      <c r="D85" s="77" t="str">
        <f>IF($B85 = "", "", INDEX('Research Needs (all)'!$E$3:$E$196, MATCH($B85,'Research Needs (all)'!$A$3:$A$196, 0)))</f>
        <v/>
      </c>
      <c r="E85" s="77" t="str">
        <f>IF($B85 = "", "", IF(INDEX('Research Needs (all)'!#REF!, MATCH($B85,'Research Needs (all)'!$A$3:$A$196, 0)) = 0, "", INDEX('Research Needs (all)'!#REF!, MATCH($B85,'Research Needs (all)'!$A$3:$A$196, 0))))</f>
        <v/>
      </c>
      <c r="F85" s="77" t="str">
        <f>IF($B85 = "", "", IF(INDEX('Research Needs (all)'!M$3:M$196, MATCH($B85,'Research Needs (all)'!$A$3:$A$196, 0)) = 0, "", INDEX('Research Needs (all)'!M$3:M$196, MATCH($B85,'Research Needs (all)'!$A$3:$A$196, 0))))</f>
        <v/>
      </c>
      <c r="G85" s="77" t="str">
        <f>IF($B85 = "", "", IF(INDEX('Research Needs (all)'!N$3:N$196, MATCH($B85,'Research Needs (all)'!$A$3:$A$196, 0)) = 0, "", INDEX('Research Needs (all)'!N$3:N$196, MATCH($B85,'Research Needs (all)'!$A$3:$A$196, 0))))</f>
        <v/>
      </c>
    </row>
    <row r="86" spans="2:7" ht="15" customHeight="1" x14ac:dyDescent="0.25">
      <c r="B86" s="76"/>
      <c r="C86" s="77" t="str">
        <f>IF($B86="", "", INDEX('Research Needs (all)'!$B$3:$B$196, MATCH($B86,'Research Needs (all)'!$A$3:$A$196, 0)))</f>
        <v/>
      </c>
      <c r="D86" s="77" t="str">
        <f>IF($B86 = "", "", INDEX('Research Needs (all)'!$E$3:$E$196, MATCH($B86,'Research Needs (all)'!$A$3:$A$196, 0)))</f>
        <v/>
      </c>
      <c r="E86" s="77" t="str">
        <f>IF($B86 = "", "", IF(INDEX('Research Needs (all)'!#REF!, MATCH($B86,'Research Needs (all)'!$A$3:$A$196, 0)) = 0, "", INDEX('Research Needs (all)'!#REF!, MATCH($B86,'Research Needs (all)'!$A$3:$A$196, 0))))</f>
        <v/>
      </c>
      <c r="F86" s="77" t="str">
        <f>IF($B86 = "", "", IF(INDEX('Research Needs (all)'!M$3:M$196, MATCH($B86,'Research Needs (all)'!$A$3:$A$196, 0)) = 0, "", INDEX('Research Needs (all)'!M$3:M$196, MATCH($B86,'Research Needs (all)'!$A$3:$A$196, 0))))</f>
        <v/>
      </c>
      <c r="G86" s="77" t="str">
        <f>IF($B86 = "", "", IF(INDEX('Research Needs (all)'!N$3:N$196, MATCH($B86,'Research Needs (all)'!$A$3:$A$196, 0)) = 0, "", INDEX('Research Needs (all)'!N$3:N$196, MATCH($B86,'Research Needs (all)'!$A$3:$A$196, 0))))</f>
        <v/>
      </c>
    </row>
    <row r="87" spans="2:7" ht="15" customHeight="1" x14ac:dyDescent="0.25">
      <c r="B87" s="76"/>
      <c r="C87" s="77" t="str">
        <f>IF($B87="", "", INDEX('Research Needs (all)'!$B$3:$B$196, MATCH($B87,'Research Needs (all)'!$A$3:$A$196, 0)))</f>
        <v/>
      </c>
      <c r="D87" s="77" t="str">
        <f>IF($B87 = "", "", INDEX('Research Needs (all)'!$E$3:$E$196, MATCH($B87,'Research Needs (all)'!$A$3:$A$196, 0)))</f>
        <v/>
      </c>
      <c r="E87" s="77" t="str">
        <f>IF($B87 = "", "", IF(INDEX('Research Needs (all)'!#REF!, MATCH($B87,'Research Needs (all)'!$A$3:$A$196, 0)) = 0, "", INDEX('Research Needs (all)'!#REF!, MATCH($B87,'Research Needs (all)'!$A$3:$A$196, 0))))</f>
        <v/>
      </c>
      <c r="F87" s="77" t="str">
        <f>IF($B87 = "", "", IF(INDEX('Research Needs (all)'!M$3:M$196, MATCH($B87,'Research Needs (all)'!$A$3:$A$196, 0)) = 0, "", INDEX('Research Needs (all)'!M$3:M$196, MATCH($B87,'Research Needs (all)'!$A$3:$A$196, 0))))</f>
        <v/>
      </c>
      <c r="G87" s="77" t="str">
        <f>IF($B87 = "", "", IF(INDEX('Research Needs (all)'!N$3:N$196, MATCH($B87,'Research Needs (all)'!$A$3:$A$196, 0)) = 0, "", INDEX('Research Needs (all)'!N$3:N$196, MATCH($B87,'Research Needs (all)'!$A$3:$A$196, 0))))</f>
        <v/>
      </c>
    </row>
    <row r="88" spans="2:7" ht="15" customHeight="1" x14ac:dyDescent="0.25">
      <c r="B88" s="76"/>
      <c r="C88" s="77" t="str">
        <f>IF($B88="", "", INDEX('Research Needs (all)'!$B$3:$B$196, MATCH($B88,'Research Needs (all)'!$A$3:$A$196, 0)))</f>
        <v/>
      </c>
      <c r="D88" s="77" t="str">
        <f>IF($B88 = "", "", INDEX('Research Needs (all)'!$E$3:$E$196, MATCH($B88,'Research Needs (all)'!$A$3:$A$196, 0)))</f>
        <v/>
      </c>
      <c r="E88" s="77" t="str">
        <f>IF($B88 = "", "", IF(INDEX('Research Needs (all)'!#REF!, MATCH($B88,'Research Needs (all)'!$A$3:$A$196, 0)) = 0, "", INDEX('Research Needs (all)'!#REF!, MATCH($B88,'Research Needs (all)'!$A$3:$A$196, 0))))</f>
        <v/>
      </c>
      <c r="F88" s="77" t="str">
        <f>IF($B88 = "", "", IF(INDEX('Research Needs (all)'!M$3:M$196, MATCH($B88,'Research Needs (all)'!$A$3:$A$196, 0)) = 0, "", INDEX('Research Needs (all)'!M$3:M$196, MATCH($B88,'Research Needs (all)'!$A$3:$A$196, 0))))</f>
        <v/>
      </c>
      <c r="G88" s="77" t="str">
        <f>IF($B88 = "", "", IF(INDEX('Research Needs (all)'!N$3:N$196, MATCH($B88,'Research Needs (all)'!$A$3:$A$196, 0)) = 0, "", INDEX('Research Needs (all)'!N$3:N$196, MATCH($B88,'Research Needs (all)'!$A$3:$A$196, 0))))</f>
        <v/>
      </c>
    </row>
    <row r="89" spans="2:7" ht="15" customHeight="1" x14ac:dyDescent="0.25">
      <c r="B89" s="76"/>
      <c r="C89" s="77" t="str">
        <f>IF($B89="", "", INDEX('Research Needs (all)'!$B$3:$B$196, MATCH($B89,'Research Needs (all)'!$A$3:$A$196, 0)))</f>
        <v/>
      </c>
      <c r="D89" s="77" t="str">
        <f>IF($B89 = "", "", INDEX('Research Needs (all)'!$E$3:$E$196, MATCH($B89,'Research Needs (all)'!$A$3:$A$196, 0)))</f>
        <v/>
      </c>
      <c r="E89" s="77" t="str">
        <f>IF($B89 = "", "", IF(INDEX('Research Needs (all)'!#REF!, MATCH($B89,'Research Needs (all)'!$A$3:$A$196, 0)) = 0, "", INDEX('Research Needs (all)'!#REF!, MATCH($B89,'Research Needs (all)'!$A$3:$A$196, 0))))</f>
        <v/>
      </c>
      <c r="F89" s="77" t="str">
        <f>IF($B89 = "", "", IF(INDEX('Research Needs (all)'!M$3:M$196, MATCH($B89,'Research Needs (all)'!$A$3:$A$196, 0)) = 0, "", INDEX('Research Needs (all)'!M$3:M$196, MATCH($B89,'Research Needs (all)'!$A$3:$A$196, 0))))</f>
        <v/>
      </c>
      <c r="G89" s="77" t="str">
        <f>IF($B89 = "", "", IF(INDEX('Research Needs (all)'!N$3:N$196, MATCH($B89,'Research Needs (all)'!$A$3:$A$196, 0)) = 0, "", INDEX('Research Needs (all)'!N$3:N$196, MATCH($B89,'Research Needs (all)'!$A$3:$A$196, 0))))</f>
        <v/>
      </c>
    </row>
    <row r="90" spans="2:7" ht="15" customHeight="1" x14ac:dyDescent="0.25">
      <c r="B90" s="76"/>
      <c r="C90" s="77" t="str">
        <f>IF($B90="", "", INDEX('Research Needs (all)'!$B$3:$B$196, MATCH($B90,'Research Needs (all)'!$A$3:$A$196, 0)))</f>
        <v/>
      </c>
      <c r="D90" s="77" t="str">
        <f>IF($B90 = "", "", INDEX('Research Needs (all)'!$E$3:$E$196, MATCH($B90,'Research Needs (all)'!$A$3:$A$196, 0)))</f>
        <v/>
      </c>
      <c r="E90" s="77" t="str">
        <f>IF($B90 = "", "", IF(INDEX('Research Needs (all)'!#REF!, MATCH($B90,'Research Needs (all)'!$A$3:$A$196, 0)) = 0, "", INDEX('Research Needs (all)'!#REF!, MATCH($B90,'Research Needs (all)'!$A$3:$A$196, 0))))</f>
        <v/>
      </c>
      <c r="F90" s="77" t="str">
        <f>IF($B90 = "", "", IF(INDEX('Research Needs (all)'!M$3:M$196, MATCH($B90,'Research Needs (all)'!$A$3:$A$196, 0)) = 0, "", INDEX('Research Needs (all)'!M$3:M$196, MATCH($B90,'Research Needs (all)'!$A$3:$A$196, 0))))</f>
        <v/>
      </c>
      <c r="G90" s="77" t="str">
        <f>IF($B90 = "", "", IF(INDEX('Research Needs (all)'!N$3:N$196, MATCH($B90,'Research Needs (all)'!$A$3:$A$196, 0)) = 0, "", INDEX('Research Needs (all)'!N$3:N$196, MATCH($B90,'Research Needs (all)'!$A$3:$A$196, 0))))</f>
        <v/>
      </c>
    </row>
    <row r="91" spans="2:7" ht="15" customHeight="1" x14ac:dyDescent="0.25">
      <c r="B91" s="76"/>
      <c r="C91" s="77" t="str">
        <f>IF($B91="", "", INDEX('Research Needs (all)'!$B$3:$B$196, MATCH($B91,'Research Needs (all)'!$A$3:$A$196, 0)))</f>
        <v/>
      </c>
      <c r="D91" s="77" t="str">
        <f>IF($B91 = "", "", INDEX('Research Needs (all)'!$E$3:$E$196, MATCH($B91,'Research Needs (all)'!$A$3:$A$196, 0)))</f>
        <v/>
      </c>
      <c r="E91" s="77" t="str">
        <f>IF($B91 = "", "", IF(INDEX('Research Needs (all)'!#REF!, MATCH($B91,'Research Needs (all)'!$A$3:$A$196, 0)) = 0, "", INDEX('Research Needs (all)'!#REF!, MATCH($B91,'Research Needs (all)'!$A$3:$A$196, 0))))</f>
        <v/>
      </c>
      <c r="F91" s="77" t="str">
        <f>IF($B91 = "", "", IF(INDEX('Research Needs (all)'!M$3:M$196, MATCH($B91,'Research Needs (all)'!$A$3:$A$196, 0)) = 0, "", INDEX('Research Needs (all)'!M$3:M$196, MATCH($B91,'Research Needs (all)'!$A$3:$A$196, 0))))</f>
        <v/>
      </c>
      <c r="G91" s="77" t="str">
        <f>IF($B91 = "", "", IF(INDEX('Research Needs (all)'!N$3:N$196, MATCH($B91,'Research Needs (all)'!$A$3:$A$196, 0)) = 0, "", INDEX('Research Needs (all)'!N$3:N$196, MATCH($B91,'Research Needs (all)'!$A$3:$A$196, 0))))</f>
        <v/>
      </c>
    </row>
    <row r="92" spans="2:7" ht="15" customHeight="1" x14ac:dyDescent="0.25">
      <c r="B92" s="76"/>
      <c r="C92" s="77" t="str">
        <f>IF($B92="", "", INDEX('Research Needs (all)'!$B$3:$B$196, MATCH($B92,'Research Needs (all)'!$A$3:$A$196, 0)))</f>
        <v/>
      </c>
      <c r="D92" s="77" t="str">
        <f>IF($B92 = "", "", INDEX('Research Needs (all)'!$E$3:$E$196, MATCH($B92,'Research Needs (all)'!$A$3:$A$196, 0)))</f>
        <v/>
      </c>
      <c r="E92" s="77" t="str">
        <f>IF($B92 = "", "", IF(INDEX('Research Needs (all)'!#REF!, MATCH($B92,'Research Needs (all)'!$A$3:$A$196, 0)) = 0, "", INDEX('Research Needs (all)'!#REF!, MATCH($B92,'Research Needs (all)'!$A$3:$A$196, 0))))</f>
        <v/>
      </c>
      <c r="F92" s="77" t="str">
        <f>IF($B92 = "", "", IF(INDEX('Research Needs (all)'!M$3:M$196, MATCH($B92,'Research Needs (all)'!$A$3:$A$196, 0)) = 0, "", INDEX('Research Needs (all)'!M$3:M$196, MATCH($B92,'Research Needs (all)'!$A$3:$A$196, 0))))</f>
        <v/>
      </c>
      <c r="G92" s="77" t="str">
        <f>IF($B92 = "", "", IF(INDEX('Research Needs (all)'!N$3:N$196, MATCH($B92,'Research Needs (all)'!$A$3:$A$196, 0)) = 0, "", INDEX('Research Needs (all)'!N$3:N$196, MATCH($B92,'Research Needs (all)'!$A$3:$A$196, 0))))</f>
        <v/>
      </c>
    </row>
    <row r="93" spans="2:7" ht="15" customHeight="1" x14ac:dyDescent="0.25">
      <c r="B93" s="76"/>
      <c r="C93" s="77" t="str">
        <f>IF($B93="", "", INDEX('Research Needs (all)'!$B$3:$B$196, MATCH($B93,'Research Needs (all)'!$A$3:$A$196, 0)))</f>
        <v/>
      </c>
      <c r="D93" s="77" t="str">
        <f>IF($B93 = "", "", INDEX('Research Needs (all)'!$E$3:$E$196, MATCH($B93,'Research Needs (all)'!$A$3:$A$196, 0)))</f>
        <v/>
      </c>
      <c r="E93" s="77" t="str">
        <f>IF($B93 = "", "", IF(INDEX('Research Needs (all)'!#REF!, MATCH($B93,'Research Needs (all)'!$A$3:$A$196, 0)) = 0, "", INDEX('Research Needs (all)'!#REF!, MATCH($B93,'Research Needs (all)'!$A$3:$A$196, 0))))</f>
        <v/>
      </c>
      <c r="F93" s="77" t="str">
        <f>IF($B93 = "", "", IF(INDEX('Research Needs (all)'!M$3:M$196, MATCH($B93,'Research Needs (all)'!$A$3:$A$196, 0)) = 0, "", INDEX('Research Needs (all)'!M$3:M$196, MATCH($B93,'Research Needs (all)'!$A$3:$A$196, 0))))</f>
        <v/>
      </c>
      <c r="G93" s="77" t="str">
        <f>IF($B93 = "", "", IF(INDEX('Research Needs (all)'!N$3:N$196, MATCH($B93,'Research Needs (all)'!$A$3:$A$196, 0)) = 0, "", INDEX('Research Needs (all)'!N$3:N$196, MATCH($B93,'Research Needs (all)'!$A$3:$A$196, 0))))</f>
        <v/>
      </c>
    </row>
    <row r="94" spans="2:7" ht="15" customHeight="1" x14ac:dyDescent="0.25">
      <c r="B94" s="76"/>
      <c r="C94" s="77" t="str">
        <f>IF($B94="", "", INDEX('Research Needs (all)'!$B$3:$B$196, MATCH($B94,'Research Needs (all)'!$A$3:$A$196, 0)))</f>
        <v/>
      </c>
      <c r="D94" s="77" t="str">
        <f>IF($B94 = "", "", INDEX('Research Needs (all)'!$E$3:$E$196, MATCH($B94,'Research Needs (all)'!$A$3:$A$196, 0)))</f>
        <v/>
      </c>
      <c r="E94" s="77" t="str">
        <f>IF($B94 = "", "", IF(INDEX('Research Needs (all)'!#REF!, MATCH($B94,'Research Needs (all)'!$A$3:$A$196, 0)) = 0, "", INDEX('Research Needs (all)'!#REF!, MATCH($B94,'Research Needs (all)'!$A$3:$A$196, 0))))</f>
        <v/>
      </c>
      <c r="F94" s="77" t="str">
        <f>IF($B94 = "", "", IF(INDEX('Research Needs (all)'!M$3:M$196, MATCH($B94,'Research Needs (all)'!$A$3:$A$196, 0)) = 0, "", INDEX('Research Needs (all)'!M$3:M$196, MATCH($B94,'Research Needs (all)'!$A$3:$A$196, 0))))</f>
        <v/>
      </c>
      <c r="G94" s="77" t="str">
        <f>IF($B94 = "", "", IF(INDEX('Research Needs (all)'!N$3:N$196, MATCH($B94,'Research Needs (all)'!$A$3:$A$196, 0)) = 0, "", INDEX('Research Needs (all)'!N$3:N$196, MATCH($B94,'Research Needs (all)'!$A$3:$A$196, 0))))</f>
        <v/>
      </c>
    </row>
    <row r="95" spans="2:7" ht="15" customHeight="1" x14ac:dyDescent="0.25">
      <c r="B95" s="76"/>
      <c r="C95" s="77" t="str">
        <f>IF($B95="", "", INDEX('Research Needs (all)'!$B$3:$B$196, MATCH($B95,'Research Needs (all)'!$A$3:$A$196, 0)))</f>
        <v/>
      </c>
      <c r="D95" s="77" t="str">
        <f>IF($B95 = "", "", INDEX('Research Needs (all)'!$E$3:$E$196, MATCH($B95,'Research Needs (all)'!$A$3:$A$196, 0)))</f>
        <v/>
      </c>
      <c r="E95" s="77" t="str">
        <f>IF($B95 = "", "", IF(INDEX('Research Needs (all)'!#REF!, MATCH($B95,'Research Needs (all)'!$A$3:$A$196, 0)) = 0, "", INDEX('Research Needs (all)'!#REF!, MATCH($B95,'Research Needs (all)'!$A$3:$A$196, 0))))</f>
        <v/>
      </c>
      <c r="F95" s="77" t="str">
        <f>IF($B95 = "", "", IF(INDEX('Research Needs (all)'!M$3:M$196, MATCH($B95,'Research Needs (all)'!$A$3:$A$196, 0)) = 0, "", INDEX('Research Needs (all)'!M$3:M$196, MATCH($B95,'Research Needs (all)'!$A$3:$A$196, 0))))</f>
        <v/>
      </c>
      <c r="G95" s="77" t="str">
        <f>IF($B95 = "", "", IF(INDEX('Research Needs (all)'!N$3:N$196, MATCH($B95,'Research Needs (all)'!$A$3:$A$196, 0)) = 0, "", INDEX('Research Needs (all)'!N$3:N$196, MATCH($B95,'Research Needs (all)'!$A$3:$A$196, 0))))</f>
        <v/>
      </c>
    </row>
    <row r="96" spans="2:7" ht="15" customHeight="1" x14ac:dyDescent="0.25">
      <c r="B96" s="76"/>
      <c r="C96" s="77" t="str">
        <f>IF($B96="", "", INDEX('Research Needs (all)'!$B$3:$B$196, MATCH($B96,'Research Needs (all)'!$A$3:$A$196, 0)))</f>
        <v/>
      </c>
      <c r="D96" s="77" t="str">
        <f>IF($B96 = "", "", INDEX('Research Needs (all)'!$E$3:$E$196, MATCH($B96,'Research Needs (all)'!$A$3:$A$196, 0)))</f>
        <v/>
      </c>
      <c r="E96" s="77" t="str">
        <f>IF($B96 = "", "", IF(INDEX('Research Needs (all)'!#REF!, MATCH($B96,'Research Needs (all)'!$A$3:$A$196, 0)) = 0, "", INDEX('Research Needs (all)'!#REF!, MATCH($B96,'Research Needs (all)'!$A$3:$A$196, 0))))</f>
        <v/>
      </c>
      <c r="F96" s="77" t="str">
        <f>IF($B96 = "", "", IF(INDEX('Research Needs (all)'!M$3:M$196, MATCH($B96,'Research Needs (all)'!$A$3:$A$196, 0)) = 0, "", INDEX('Research Needs (all)'!M$3:M$196, MATCH($B96,'Research Needs (all)'!$A$3:$A$196, 0))))</f>
        <v/>
      </c>
      <c r="G96" s="77" t="str">
        <f>IF($B96 = "", "", IF(INDEX('Research Needs (all)'!N$3:N$196, MATCH($B96,'Research Needs (all)'!$A$3:$A$196, 0)) = 0, "", INDEX('Research Needs (all)'!N$3:N$196, MATCH($B96,'Research Needs (all)'!$A$3:$A$196, 0))))</f>
        <v/>
      </c>
    </row>
    <row r="97" spans="2:7" ht="15" customHeight="1" x14ac:dyDescent="0.25">
      <c r="B97" s="76"/>
      <c r="C97" s="77" t="str">
        <f>IF($B97="", "", INDEX('Research Needs (all)'!$B$3:$B$196, MATCH($B97,'Research Needs (all)'!$A$3:$A$196, 0)))</f>
        <v/>
      </c>
      <c r="D97" s="77" t="str">
        <f>IF($B97 = "", "", INDEX('Research Needs (all)'!$E$3:$E$196, MATCH($B97,'Research Needs (all)'!$A$3:$A$196, 0)))</f>
        <v/>
      </c>
      <c r="E97" s="77" t="str">
        <f>IF($B97 = "", "", IF(INDEX('Research Needs (all)'!#REF!, MATCH($B97,'Research Needs (all)'!$A$3:$A$196, 0)) = 0, "", INDEX('Research Needs (all)'!#REF!, MATCH($B97,'Research Needs (all)'!$A$3:$A$196, 0))))</f>
        <v/>
      </c>
      <c r="F97" s="77" t="str">
        <f>IF($B97 = "", "", IF(INDEX('Research Needs (all)'!M$3:M$196, MATCH($B97,'Research Needs (all)'!$A$3:$A$196, 0)) = 0, "", INDEX('Research Needs (all)'!M$3:M$196, MATCH($B97,'Research Needs (all)'!$A$3:$A$196, 0))))</f>
        <v/>
      </c>
      <c r="G97" s="77" t="str">
        <f>IF($B97 = "", "", IF(INDEX('Research Needs (all)'!N$3:N$196, MATCH($B97,'Research Needs (all)'!$A$3:$A$196, 0)) = 0, "", INDEX('Research Needs (all)'!N$3:N$196, MATCH($B97,'Research Needs (all)'!$A$3:$A$196, 0))))</f>
        <v/>
      </c>
    </row>
    <row r="98" spans="2:7" ht="15" customHeight="1" x14ac:dyDescent="0.25">
      <c r="B98" s="76"/>
      <c r="C98" s="77" t="str">
        <f>IF($B98="", "", INDEX('Research Needs (all)'!$B$3:$B$196, MATCH($B98,'Research Needs (all)'!$A$3:$A$196, 0)))</f>
        <v/>
      </c>
      <c r="D98" s="77" t="str">
        <f>IF($B98 = "", "", INDEX('Research Needs (all)'!$E$3:$E$196, MATCH($B98,'Research Needs (all)'!$A$3:$A$196, 0)))</f>
        <v/>
      </c>
      <c r="E98" s="77" t="str">
        <f>IF($B98 = "", "", IF(INDEX('Research Needs (all)'!#REF!, MATCH($B98,'Research Needs (all)'!$A$3:$A$196, 0)) = 0, "", INDEX('Research Needs (all)'!#REF!, MATCH($B98,'Research Needs (all)'!$A$3:$A$196, 0))))</f>
        <v/>
      </c>
      <c r="F98" s="77" t="str">
        <f>IF($B98 = "", "", IF(INDEX('Research Needs (all)'!M$3:M$196, MATCH($B98,'Research Needs (all)'!$A$3:$A$196, 0)) = 0, "", INDEX('Research Needs (all)'!M$3:M$196, MATCH($B98,'Research Needs (all)'!$A$3:$A$196, 0))))</f>
        <v/>
      </c>
      <c r="G98" s="77" t="str">
        <f>IF($B98 = "", "", IF(INDEX('Research Needs (all)'!N$3:N$196, MATCH($B98,'Research Needs (all)'!$A$3:$A$196, 0)) = 0, "", INDEX('Research Needs (all)'!N$3:N$196, MATCH($B98,'Research Needs (all)'!$A$3:$A$196, 0))))</f>
        <v/>
      </c>
    </row>
    <row r="99" spans="2:7" ht="15" customHeight="1" x14ac:dyDescent="0.25">
      <c r="B99" s="76"/>
      <c r="C99" s="77" t="str">
        <f>IF($B99="", "", INDEX('Research Needs (all)'!$B$3:$B$196, MATCH($B99,'Research Needs (all)'!$A$3:$A$196, 0)))</f>
        <v/>
      </c>
      <c r="D99" s="77" t="str">
        <f>IF($B99 = "", "", INDEX('Research Needs (all)'!$E$3:$E$196, MATCH($B99,'Research Needs (all)'!$A$3:$A$196, 0)))</f>
        <v/>
      </c>
      <c r="E99" s="77" t="str">
        <f>IF($B99 = "", "", IF(INDEX('Research Needs (all)'!#REF!, MATCH($B99,'Research Needs (all)'!$A$3:$A$196, 0)) = 0, "", INDEX('Research Needs (all)'!#REF!, MATCH($B99,'Research Needs (all)'!$A$3:$A$196, 0))))</f>
        <v/>
      </c>
      <c r="F99" s="77" t="str">
        <f>IF($B99 = "", "", IF(INDEX('Research Needs (all)'!M$3:M$196, MATCH($B99,'Research Needs (all)'!$A$3:$A$196, 0)) = 0, "", INDEX('Research Needs (all)'!M$3:M$196, MATCH($B99,'Research Needs (all)'!$A$3:$A$196, 0))))</f>
        <v/>
      </c>
      <c r="G99" s="77" t="str">
        <f>IF($B99 = "", "", IF(INDEX('Research Needs (all)'!N$3:N$196, MATCH($B99,'Research Needs (all)'!$A$3:$A$196, 0)) = 0, "", INDEX('Research Needs (all)'!N$3:N$196, MATCH($B99,'Research Needs (all)'!$A$3:$A$196, 0))))</f>
        <v/>
      </c>
    </row>
    <row r="100" spans="2:7" ht="15" customHeight="1" x14ac:dyDescent="0.25">
      <c r="B100" s="76"/>
      <c r="C100" s="77" t="str">
        <f>IF($B100="", "", INDEX('Research Needs (all)'!$B$3:$B$196, MATCH($B100,'Research Needs (all)'!$A$3:$A$196, 0)))</f>
        <v/>
      </c>
      <c r="D100" s="77" t="str">
        <f>IF($B100 = "", "", INDEX('Research Needs (all)'!$E$3:$E$196, MATCH($B100,'Research Needs (all)'!$A$3:$A$196, 0)))</f>
        <v/>
      </c>
      <c r="E100" s="77" t="str">
        <f>IF($B100 = "", "", IF(INDEX('Research Needs (all)'!#REF!, MATCH($B100,'Research Needs (all)'!$A$3:$A$196, 0)) = 0, "", INDEX('Research Needs (all)'!#REF!, MATCH($B100,'Research Needs (all)'!$A$3:$A$196, 0))))</f>
        <v/>
      </c>
      <c r="F100" s="77" t="str">
        <f>IF($B100 = "", "", IF(INDEX('Research Needs (all)'!M$3:M$196, MATCH($B100,'Research Needs (all)'!$A$3:$A$196, 0)) = 0, "", INDEX('Research Needs (all)'!M$3:M$196, MATCH($B100,'Research Needs (all)'!$A$3:$A$196, 0))))</f>
        <v/>
      </c>
      <c r="G100" s="77" t="str">
        <f>IF($B100 = "", "", IF(INDEX('Research Needs (all)'!N$3:N$196, MATCH($B100,'Research Needs (all)'!$A$3:$A$196, 0)) = 0, "", INDEX('Research Needs (all)'!N$3:N$196, MATCH($B100,'Research Needs (all)'!$A$3:$A$196, 0))))</f>
        <v/>
      </c>
    </row>
    <row r="101" spans="2:7" ht="15" customHeight="1" x14ac:dyDescent="0.25">
      <c r="B101" s="76"/>
      <c r="C101" s="77" t="str">
        <f>IF($B101="", "", INDEX('Research Needs (all)'!$B$3:$B$196, MATCH($B101,'Research Needs (all)'!$A$3:$A$196, 0)))</f>
        <v/>
      </c>
      <c r="D101" s="77" t="str">
        <f>IF($B101 = "", "", INDEX('Research Needs (all)'!$E$3:$E$196, MATCH($B101,'Research Needs (all)'!$A$3:$A$196, 0)))</f>
        <v/>
      </c>
      <c r="E101" s="77" t="str">
        <f>IF($B101 = "", "", IF(INDEX('Research Needs (all)'!#REF!, MATCH($B101,'Research Needs (all)'!$A$3:$A$196, 0)) = 0, "", INDEX('Research Needs (all)'!#REF!, MATCH($B101,'Research Needs (all)'!$A$3:$A$196, 0))))</f>
        <v/>
      </c>
      <c r="F101" s="77" t="str">
        <f>IF($B101 = "", "", IF(INDEX('Research Needs (all)'!M$3:M$196, MATCH($B101,'Research Needs (all)'!$A$3:$A$196, 0)) = 0, "", INDEX('Research Needs (all)'!M$3:M$196, MATCH($B101,'Research Needs (all)'!$A$3:$A$196, 0))))</f>
        <v/>
      </c>
      <c r="G101" s="77" t="str">
        <f>IF($B101 = "", "", IF(INDEX('Research Needs (all)'!N$3:N$196, MATCH($B101,'Research Needs (all)'!$A$3:$A$196, 0)) = 0, "", INDEX('Research Needs (all)'!N$3:N$196, MATCH($B101,'Research Needs (all)'!$A$3:$A$196, 0))))</f>
        <v/>
      </c>
    </row>
    <row r="102" spans="2:7" ht="15" customHeight="1" x14ac:dyDescent="0.25">
      <c r="B102" s="76"/>
      <c r="C102" s="77" t="str">
        <f>IF($B102="", "", INDEX('Research Needs (all)'!$B$3:$B$196, MATCH($B102,'Research Needs (all)'!$A$3:$A$196, 0)))</f>
        <v/>
      </c>
      <c r="D102" s="77" t="str">
        <f>IF($B102 = "", "", INDEX('Research Needs (all)'!$E$3:$E$196, MATCH($B102,'Research Needs (all)'!$A$3:$A$196, 0)))</f>
        <v/>
      </c>
      <c r="E102" s="77" t="str">
        <f>IF($B102 = "", "", IF(INDEX('Research Needs (all)'!#REF!, MATCH($B102,'Research Needs (all)'!$A$3:$A$196, 0)) = 0, "", INDEX('Research Needs (all)'!#REF!, MATCH($B102,'Research Needs (all)'!$A$3:$A$196, 0))))</f>
        <v/>
      </c>
      <c r="F102" s="77" t="str">
        <f>IF($B102 = "", "", IF(INDEX('Research Needs (all)'!M$3:M$196, MATCH($B102,'Research Needs (all)'!$A$3:$A$196, 0)) = 0, "", INDEX('Research Needs (all)'!M$3:M$196, MATCH($B102,'Research Needs (all)'!$A$3:$A$196, 0))))</f>
        <v/>
      </c>
      <c r="G102" s="77" t="str">
        <f>IF($B102 = "", "", IF(INDEX('Research Needs (all)'!N$3:N$196, MATCH($B102,'Research Needs (all)'!$A$3:$A$196, 0)) = 0, "", INDEX('Research Needs (all)'!N$3:N$196, MATCH($B102,'Research Needs (all)'!$A$3:$A$196, 0))))</f>
        <v/>
      </c>
    </row>
    <row r="103" spans="2:7" ht="15" customHeight="1" x14ac:dyDescent="0.25">
      <c r="B103" s="76"/>
      <c r="C103" s="77" t="str">
        <f>IF($B103="", "", INDEX('Research Needs (all)'!$B$3:$B$196, MATCH($B103,'Research Needs (all)'!$A$3:$A$196, 0)))</f>
        <v/>
      </c>
      <c r="D103" s="77" t="str">
        <f>IF($B103 = "", "", INDEX('Research Needs (all)'!$E$3:$E$196, MATCH($B103,'Research Needs (all)'!$A$3:$A$196, 0)))</f>
        <v/>
      </c>
      <c r="E103" s="77" t="str">
        <f>IF($B103 = "", "", IF(INDEX('Research Needs (all)'!#REF!, MATCH($B103,'Research Needs (all)'!$A$3:$A$196, 0)) = 0, "", INDEX('Research Needs (all)'!#REF!, MATCH($B103,'Research Needs (all)'!$A$3:$A$196, 0))))</f>
        <v/>
      </c>
      <c r="F103" s="77" t="str">
        <f>IF($B103 = "", "", IF(INDEX('Research Needs (all)'!M$3:M$196, MATCH($B103,'Research Needs (all)'!$A$3:$A$196, 0)) = 0, "", INDEX('Research Needs (all)'!M$3:M$196, MATCH($B103,'Research Needs (all)'!$A$3:$A$196, 0))))</f>
        <v/>
      </c>
      <c r="G103" s="77" t="str">
        <f>IF($B103 = "", "", IF(INDEX('Research Needs (all)'!N$3:N$196, MATCH($B103,'Research Needs (all)'!$A$3:$A$196, 0)) = 0, "", INDEX('Research Needs (all)'!N$3:N$196, MATCH($B103,'Research Needs (all)'!$A$3:$A$196, 0))))</f>
        <v/>
      </c>
    </row>
    <row r="104" spans="2:7" ht="15" customHeight="1" x14ac:dyDescent="0.25">
      <c r="B104" s="76"/>
      <c r="C104" s="77" t="str">
        <f>IF($B104="", "", INDEX('Research Needs (all)'!$B$3:$B$196, MATCH($B104,'Research Needs (all)'!$A$3:$A$196, 0)))</f>
        <v/>
      </c>
      <c r="D104" s="77" t="str">
        <f>IF($B104 = "", "", INDEX('Research Needs (all)'!$E$3:$E$196, MATCH($B104,'Research Needs (all)'!$A$3:$A$196, 0)))</f>
        <v/>
      </c>
      <c r="E104" s="77" t="str">
        <f>IF($B104 = "", "", IF(INDEX('Research Needs (all)'!#REF!, MATCH($B104,'Research Needs (all)'!$A$3:$A$196, 0)) = 0, "", INDEX('Research Needs (all)'!#REF!, MATCH($B104,'Research Needs (all)'!$A$3:$A$196, 0))))</f>
        <v/>
      </c>
      <c r="F104" s="77" t="str">
        <f>IF($B104 = "", "", IF(INDEX('Research Needs (all)'!M$3:M$196, MATCH($B104,'Research Needs (all)'!$A$3:$A$196, 0)) = 0, "", INDEX('Research Needs (all)'!M$3:M$196, MATCH($B104,'Research Needs (all)'!$A$3:$A$196, 0))))</f>
        <v/>
      </c>
      <c r="G104" s="77" t="str">
        <f>IF($B104 = "", "", IF(INDEX('Research Needs (all)'!N$3:N$196, MATCH($B104,'Research Needs (all)'!$A$3:$A$196, 0)) = 0, "", INDEX('Research Needs (all)'!N$3:N$196, MATCH($B104,'Research Needs (all)'!$A$3:$A$196, 0))))</f>
        <v/>
      </c>
    </row>
    <row r="105" spans="2:7" ht="15" customHeight="1" x14ac:dyDescent="0.25">
      <c r="B105" s="76"/>
      <c r="C105" s="77" t="str">
        <f>IF($B105="", "", INDEX('Research Needs (all)'!$B$3:$B$196, MATCH($B105,'Research Needs (all)'!$A$3:$A$196, 0)))</f>
        <v/>
      </c>
      <c r="D105" s="77" t="str">
        <f>IF($B105 = "", "", INDEX('Research Needs (all)'!$E$3:$E$196, MATCH($B105,'Research Needs (all)'!$A$3:$A$196, 0)))</f>
        <v/>
      </c>
      <c r="E105" s="77" t="str">
        <f>IF($B105 = "", "", IF(INDEX('Research Needs (all)'!#REF!, MATCH($B105,'Research Needs (all)'!$A$3:$A$196, 0)) = 0, "", INDEX('Research Needs (all)'!#REF!, MATCH($B105,'Research Needs (all)'!$A$3:$A$196, 0))))</f>
        <v/>
      </c>
      <c r="F105" s="77" t="str">
        <f>IF($B105 = "", "", IF(INDEX('Research Needs (all)'!M$3:M$196, MATCH($B105,'Research Needs (all)'!$A$3:$A$196, 0)) = 0, "", INDEX('Research Needs (all)'!M$3:M$196, MATCH($B105,'Research Needs (all)'!$A$3:$A$196, 0))))</f>
        <v/>
      </c>
      <c r="G105" s="77" t="str">
        <f>IF($B105 = "", "", IF(INDEX('Research Needs (all)'!N$3:N$196, MATCH($B105,'Research Needs (all)'!$A$3:$A$196, 0)) = 0, "", INDEX('Research Needs (all)'!N$3:N$196, MATCH($B105,'Research Needs (all)'!$A$3:$A$196, 0))))</f>
        <v/>
      </c>
    </row>
    <row r="106" spans="2:7" ht="15" customHeight="1" x14ac:dyDescent="0.25">
      <c r="B106" s="76"/>
      <c r="C106" s="77" t="str">
        <f>IF($B106="", "", INDEX('Research Needs (all)'!$B$3:$B$196, MATCH($B106,'Research Needs (all)'!$A$3:$A$196, 0)))</f>
        <v/>
      </c>
      <c r="D106" s="77" t="str">
        <f>IF($B106 = "", "", INDEX('Research Needs (all)'!$E$3:$E$196, MATCH($B106,'Research Needs (all)'!$A$3:$A$196, 0)))</f>
        <v/>
      </c>
      <c r="E106" s="77" t="str">
        <f>IF($B106 = "", "", IF(INDEX('Research Needs (all)'!#REF!, MATCH($B106,'Research Needs (all)'!$A$3:$A$196, 0)) = 0, "", INDEX('Research Needs (all)'!#REF!, MATCH($B106,'Research Needs (all)'!$A$3:$A$196, 0))))</f>
        <v/>
      </c>
      <c r="F106" s="77" t="str">
        <f>IF($B106 = "", "", IF(INDEX('Research Needs (all)'!M$3:M$196, MATCH($B106,'Research Needs (all)'!$A$3:$A$196, 0)) = 0, "", INDEX('Research Needs (all)'!M$3:M$196, MATCH($B106,'Research Needs (all)'!$A$3:$A$196, 0))))</f>
        <v/>
      </c>
      <c r="G106" s="77" t="str">
        <f>IF($B106 = "", "", IF(INDEX('Research Needs (all)'!N$3:N$196, MATCH($B106,'Research Needs (all)'!$A$3:$A$196, 0)) = 0, "", INDEX('Research Needs (all)'!N$3:N$196, MATCH($B106,'Research Needs (all)'!$A$3:$A$196, 0))))</f>
        <v/>
      </c>
    </row>
    <row r="107" spans="2:7" ht="15" customHeight="1" x14ac:dyDescent="0.25">
      <c r="B107" s="76"/>
      <c r="C107" s="77" t="str">
        <f>IF($B107="", "", INDEX('Research Needs (all)'!$B$3:$B$196, MATCH($B107,'Research Needs (all)'!$A$3:$A$196, 0)))</f>
        <v/>
      </c>
      <c r="D107" s="77" t="str">
        <f>IF($B107 = "", "", INDEX('Research Needs (all)'!$E$3:$E$196, MATCH($B107,'Research Needs (all)'!$A$3:$A$196, 0)))</f>
        <v/>
      </c>
      <c r="E107" s="77" t="str">
        <f>IF($B107 = "", "", IF(INDEX('Research Needs (all)'!#REF!, MATCH($B107,'Research Needs (all)'!$A$3:$A$196, 0)) = 0, "", INDEX('Research Needs (all)'!#REF!, MATCH($B107,'Research Needs (all)'!$A$3:$A$196, 0))))</f>
        <v/>
      </c>
      <c r="F107" s="77" t="str">
        <f>IF($B107 = "", "", IF(INDEX('Research Needs (all)'!M$3:M$196, MATCH($B107,'Research Needs (all)'!$A$3:$A$196, 0)) = 0, "", INDEX('Research Needs (all)'!M$3:M$196, MATCH($B107,'Research Needs (all)'!$A$3:$A$196, 0))))</f>
        <v/>
      </c>
      <c r="G107" s="77" t="str">
        <f>IF($B107 = "", "", IF(INDEX('Research Needs (all)'!N$3:N$196, MATCH($B107,'Research Needs (all)'!$A$3:$A$196, 0)) = 0, "", INDEX('Research Needs (all)'!N$3:N$196, MATCH($B107,'Research Needs (all)'!$A$3:$A$196, 0))))</f>
        <v/>
      </c>
    </row>
    <row r="108" spans="2:7" ht="15" customHeight="1" x14ac:dyDescent="0.25">
      <c r="B108" s="76"/>
      <c r="C108" s="77" t="str">
        <f>IF($B108="", "", INDEX('Research Needs (all)'!$B$3:$B$196, MATCH($B108,'Research Needs (all)'!$A$3:$A$196, 0)))</f>
        <v/>
      </c>
      <c r="D108" s="77" t="str">
        <f>IF($B108 = "", "", INDEX('Research Needs (all)'!$E$3:$E$196, MATCH($B108,'Research Needs (all)'!$A$3:$A$196, 0)))</f>
        <v/>
      </c>
      <c r="E108" s="77" t="str">
        <f>IF($B108 = "", "", IF(INDEX('Research Needs (all)'!#REF!, MATCH($B108,'Research Needs (all)'!$A$3:$A$196, 0)) = 0, "", INDEX('Research Needs (all)'!#REF!, MATCH($B108,'Research Needs (all)'!$A$3:$A$196, 0))))</f>
        <v/>
      </c>
      <c r="F108" s="77" t="str">
        <f>IF($B108 = "", "", IF(INDEX('Research Needs (all)'!M$3:M$196, MATCH($B108,'Research Needs (all)'!$A$3:$A$196, 0)) = 0, "", INDEX('Research Needs (all)'!M$3:M$196, MATCH($B108,'Research Needs (all)'!$A$3:$A$196, 0))))</f>
        <v/>
      </c>
      <c r="G108" s="77" t="str">
        <f>IF($B108 = "", "", IF(INDEX('Research Needs (all)'!N$3:N$196, MATCH($B108,'Research Needs (all)'!$A$3:$A$196, 0)) = 0, "", INDEX('Research Needs (all)'!N$3:N$196, MATCH($B108,'Research Needs (all)'!$A$3:$A$196, 0))))</f>
        <v/>
      </c>
    </row>
    <row r="109" spans="2:7" ht="15" customHeight="1" x14ac:dyDescent="0.25">
      <c r="B109" s="76"/>
      <c r="C109" s="77" t="str">
        <f>IF($B109="", "", INDEX('Research Needs (all)'!$B$3:$B$196, MATCH($B109,'Research Needs (all)'!$A$3:$A$196, 0)))</f>
        <v/>
      </c>
      <c r="D109" s="77" t="str">
        <f>IF($B109 = "", "", INDEX('Research Needs (all)'!$E$3:$E$196, MATCH($B109,'Research Needs (all)'!$A$3:$A$196, 0)))</f>
        <v/>
      </c>
      <c r="E109" s="77" t="str">
        <f>IF($B109 = "", "", IF(INDEX('Research Needs (all)'!#REF!, MATCH($B109,'Research Needs (all)'!$A$3:$A$196, 0)) = 0, "", INDEX('Research Needs (all)'!#REF!, MATCH($B109,'Research Needs (all)'!$A$3:$A$196, 0))))</f>
        <v/>
      </c>
      <c r="F109" s="77" t="str">
        <f>IF($B109 = "", "", IF(INDEX('Research Needs (all)'!M$3:M$196, MATCH($B109,'Research Needs (all)'!$A$3:$A$196, 0)) = 0, "", INDEX('Research Needs (all)'!M$3:M$196, MATCH($B109,'Research Needs (all)'!$A$3:$A$196, 0))))</f>
        <v/>
      </c>
      <c r="G109" s="77" t="str">
        <f>IF($B109 = "", "", IF(INDEX('Research Needs (all)'!N$3:N$196, MATCH($B109,'Research Needs (all)'!$A$3:$A$196, 0)) = 0, "", INDEX('Research Needs (all)'!N$3:N$196, MATCH($B109,'Research Needs (all)'!$A$3:$A$196, 0))))</f>
        <v/>
      </c>
    </row>
    <row r="110" spans="2:7" ht="15" customHeight="1" x14ac:dyDescent="0.25">
      <c r="B110" s="76"/>
      <c r="C110" s="77" t="str">
        <f>IF($B110="", "", INDEX('Research Needs (all)'!$B$3:$B$196, MATCH($B110,'Research Needs (all)'!$A$3:$A$196, 0)))</f>
        <v/>
      </c>
      <c r="D110" s="77" t="str">
        <f>IF($B110 = "", "", INDEX('Research Needs (all)'!$E$3:$E$196, MATCH($B110,'Research Needs (all)'!$A$3:$A$196, 0)))</f>
        <v/>
      </c>
      <c r="E110" s="77" t="str">
        <f>IF($B110 = "", "", IF(INDEX('Research Needs (all)'!#REF!, MATCH($B110,'Research Needs (all)'!$A$3:$A$196, 0)) = 0, "", INDEX('Research Needs (all)'!#REF!, MATCH($B110,'Research Needs (all)'!$A$3:$A$196, 0))))</f>
        <v/>
      </c>
      <c r="F110" s="77" t="str">
        <f>IF($B110 = "", "", IF(INDEX('Research Needs (all)'!M$3:M$196, MATCH($B110,'Research Needs (all)'!$A$3:$A$196, 0)) = 0, "", INDEX('Research Needs (all)'!M$3:M$196, MATCH($B110,'Research Needs (all)'!$A$3:$A$196, 0))))</f>
        <v/>
      </c>
      <c r="G110" s="77" t="str">
        <f>IF($B110 = "", "", IF(INDEX('Research Needs (all)'!N$3:N$196, MATCH($B110,'Research Needs (all)'!$A$3:$A$196, 0)) = 0, "", INDEX('Research Needs (all)'!N$3:N$196, MATCH($B110,'Research Needs (all)'!$A$3:$A$196, 0))))</f>
        <v/>
      </c>
    </row>
    <row r="111" spans="2:7" ht="15" customHeight="1" x14ac:dyDescent="0.25">
      <c r="B111" s="76"/>
      <c r="C111" s="77" t="str">
        <f>IF($B111="", "", INDEX('Research Needs (all)'!$B$3:$B$196, MATCH($B111,'Research Needs (all)'!$A$3:$A$196, 0)))</f>
        <v/>
      </c>
      <c r="D111" s="77" t="str">
        <f>IF($B111 = "", "", INDEX('Research Needs (all)'!$E$3:$E$196, MATCH($B111,'Research Needs (all)'!$A$3:$A$196, 0)))</f>
        <v/>
      </c>
      <c r="E111" s="77" t="str">
        <f>IF($B111 = "", "", IF(INDEX('Research Needs (all)'!#REF!, MATCH($B111,'Research Needs (all)'!$A$3:$A$196, 0)) = 0, "", INDEX('Research Needs (all)'!#REF!, MATCH($B111,'Research Needs (all)'!$A$3:$A$196, 0))))</f>
        <v/>
      </c>
      <c r="F111" s="77" t="str">
        <f>IF($B111 = "", "", IF(INDEX('Research Needs (all)'!M$3:M$196, MATCH($B111,'Research Needs (all)'!$A$3:$A$196, 0)) = 0, "", INDEX('Research Needs (all)'!M$3:M$196, MATCH($B111,'Research Needs (all)'!$A$3:$A$196, 0))))</f>
        <v/>
      </c>
      <c r="G111" s="77" t="str">
        <f>IF($B111 = "", "", IF(INDEX('Research Needs (all)'!N$3:N$196, MATCH($B111,'Research Needs (all)'!$A$3:$A$196, 0)) = 0, "", INDEX('Research Needs (all)'!N$3:N$196, MATCH($B111,'Research Needs (all)'!$A$3:$A$196, 0))))</f>
        <v/>
      </c>
    </row>
    <row r="112" spans="2:7" ht="15" customHeight="1" x14ac:dyDescent="0.25">
      <c r="B112" s="76"/>
      <c r="C112" s="77" t="str">
        <f>IF($B112="", "", INDEX('Research Needs (all)'!$B$3:$B$196, MATCH($B112,'Research Needs (all)'!$A$3:$A$196, 0)))</f>
        <v/>
      </c>
      <c r="D112" s="77" t="str">
        <f>IF($B112 = "", "", INDEX('Research Needs (all)'!$E$3:$E$196, MATCH($B112,'Research Needs (all)'!$A$3:$A$196, 0)))</f>
        <v/>
      </c>
      <c r="E112" s="77" t="str">
        <f>IF($B112 = "", "", IF(INDEX('Research Needs (all)'!#REF!, MATCH($B112,'Research Needs (all)'!$A$3:$A$196, 0)) = 0, "", INDEX('Research Needs (all)'!#REF!, MATCH($B112,'Research Needs (all)'!$A$3:$A$196, 0))))</f>
        <v/>
      </c>
      <c r="F112" s="77" t="str">
        <f>IF($B112 = "", "", IF(INDEX('Research Needs (all)'!M$3:M$196, MATCH($B112,'Research Needs (all)'!$A$3:$A$196, 0)) = 0, "", INDEX('Research Needs (all)'!M$3:M$196, MATCH($B112,'Research Needs (all)'!$A$3:$A$196, 0))))</f>
        <v/>
      </c>
      <c r="G112" s="77" t="str">
        <f>IF($B112 = "", "", IF(INDEX('Research Needs (all)'!N$3:N$196, MATCH($B112,'Research Needs (all)'!$A$3:$A$196, 0)) = 0, "", INDEX('Research Needs (all)'!N$3:N$196, MATCH($B112,'Research Needs (all)'!$A$3:$A$196, 0))))</f>
        <v/>
      </c>
    </row>
    <row r="113" spans="2:7" ht="15" customHeight="1" x14ac:dyDescent="0.25">
      <c r="B113" s="76"/>
      <c r="C113" s="77" t="str">
        <f>IF($B113="", "", INDEX('Research Needs (all)'!$B$3:$B$196, MATCH($B113,'Research Needs (all)'!$A$3:$A$196, 0)))</f>
        <v/>
      </c>
      <c r="D113" s="77" t="str">
        <f>IF($B113 = "", "", INDEX('Research Needs (all)'!$E$3:$E$196, MATCH($B113,'Research Needs (all)'!$A$3:$A$196, 0)))</f>
        <v/>
      </c>
      <c r="E113" s="77" t="str">
        <f>IF($B113 = "", "", IF(INDEX('Research Needs (all)'!#REF!, MATCH($B113,'Research Needs (all)'!$A$3:$A$196, 0)) = 0, "", INDEX('Research Needs (all)'!#REF!, MATCH($B113,'Research Needs (all)'!$A$3:$A$196, 0))))</f>
        <v/>
      </c>
      <c r="F113" s="77" t="str">
        <f>IF($B113 = "", "", IF(INDEX('Research Needs (all)'!M$3:M$196, MATCH($B113,'Research Needs (all)'!$A$3:$A$196, 0)) = 0, "", INDEX('Research Needs (all)'!M$3:M$196, MATCH($B113,'Research Needs (all)'!$A$3:$A$196, 0))))</f>
        <v/>
      </c>
      <c r="G113" s="77" t="str">
        <f>IF($B113 = "", "", IF(INDEX('Research Needs (all)'!N$3:N$196, MATCH($B113,'Research Needs (all)'!$A$3:$A$196, 0)) = 0, "", INDEX('Research Needs (all)'!N$3:N$196, MATCH($B113,'Research Needs (all)'!$A$3:$A$196, 0))))</f>
        <v/>
      </c>
    </row>
    <row r="114" spans="2:7" ht="15" customHeight="1" x14ac:dyDescent="0.25">
      <c r="B114" s="76"/>
      <c r="C114" s="77" t="str">
        <f>IF($B114="", "", INDEX('Research Needs (all)'!$B$3:$B$196, MATCH($B114,'Research Needs (all)'!$A$3:$A$196, 0)))</f>
        <v/>
      </c>
      <c r="D114" s="77" t="str">
        <f>IF($B114 = "", "", INDEX('Research Needs (all)'!$E$3:$E$196, MATCH($B114,'Research Needs (all)'!$A$3:$A$196, 0)))</f>
        <v/>
      </c>
      <c r="E114" s="77" t="str">
        <f>IF($B114 = "", "", IF(INDEX('Research Needs (all)'!#REF!, MATCH($B114,'Research Needs (all)'!$A$3:$A$196, 0)) = 0, "", INDEX('Research Needs (all)'!#REF!, MATCH($B114,'Research Needs (all)'!$A$3:$A$196, 0))))</f>
        <v/>
      </c>
      <c r="F114" s="77" t="str">
        <f>IF($B114 = "", "", IF(INDEX('Research Needs (all)'!M$3:M$196, MATCH($B114,'Research Needs (all)'!$A$3:$A$196, 0)) = 0, "", INDEX('Research Needs (all)'!M$3:M$196, MATCH($B114,'Research Needs (all)'!$A$3:$A$196, 0))))</f>
        <v/>
      </c>
      <c r="G114" s="77" t="str">
        <f>IF($B114 = "", "", IF(INDEX('Research Needs (all)'!N$3:N$196, MATCH($B114,'Research Needs (all)'!$A$3:$A$196, 0)) = 0, "", INDEX('Research Needs (all)'!N$3:N$196, MATCH($B114,'Research Needs (all)'!$A$3:$A$196, 0))))</f>
        <v/>
      </c>
    </row>
    <row r="115" spans="2:7" ht="15" customHeight="1" x14ac:dyDescent="0.25">
      <c r="B115" s="76"/>
      <c r="C115" s="77" t="str">
        <f>IF($B115="", "", INDEX('Research Needs (all)'!$B$3:$B$196, MATCH($B115,'Research Needs (all)'!$A$3:$A$196, 0)))</f>
        <v/>
      </c>
      <c r="D115" s="77" t="str">
        <f>IF($B115 = "", "", INDEX('Research Needs (all)'!$E$3:$E$196, MATCH($B115,'Research Needs (all)'!$A$3:$A$196, 0)))</f>
        <v/>
      </c>
      <c r="E115" s="77" t="str">
        <f>IF($B115 = "", "", IF(INDEX('Research Needs (all)'!#REF!, MATCH($B115,'Research Needs (all)'!$A$3:$A$196, 0)) = 0, "", INDEX('Research Needs (all)'!#REF!, MATCH($B115,'Research Needs (all)'!$A$3:$A$196, 0))))</f>
        <v/>
      </c>
      <c r="F115" s="77" t="str">
        <f>IF($B115 = "", "", IF(INDEX('Research Needs (all)'!M$3:M$196, MATCH($B115,'Research Needs (all)'!$A$3:$A$196, 0)) = 0, "", INDEX('Research Needs (all)'!M$3:M$196, MATCH($B115,'Research Needs (all)'!$A$3:$A$196, 0))))</f>
        <v/>
      </c>
      <c r="G115" s="77" t="str">
        <f>IF($B115 = "", "", IF(INDEX('Research Needs (all)'!N$3:N$196, MATCH($B115,'Research Needs (all)'!$A$3:$A$196, 0)) = 0, "", INDEX('Research Needs (all)'!N$3:N$196, MATCH($B115,'Research Needs (all)'!$A$3:$A$196, 0))))</f>
        <v/>
      </c>
    </row>
    <row r="116" spans="2:7" ht="15" customHeight="1" x14ac:dyDescent="0.25">
      <c r="B116" s="76"/>
      <c r="C116" s="77" t="str">
        <f>IF($B116="", "", INDEX('Research Needs (all)'!$B$3:$B$196, MATCH($B116,'Research Needs (all)'!$A$3:$A$196, 0)))</f>
        <v/>
      </c>
      <c r="D116" s="77" t="str">
        <f>IF($B116 = "", "", INDEX('Research Needs (all)'!$E$3:$E$196, MATCH($B116,'Research Needs (all)'!$A$3:$A$196, 0)))</f>
        <v/>
      </c>
      <c r="E116" s="77" t="str">
        <f>IF($B116 = "", "", IF(INDEX('Research Needs (all)'!#REF!, MATCH($B116,'Research Needs (all)'!$A$3:$A$196, 0)) = 0, "", INDEX('Research Needs (all)'!#REF!, MATCH($B116,'Research Needs (all)'!$A$3:$A$196, 0))))</f>
        <v/>
      </c>
      <c r="F116" s="77" t="str">
        <f>IF($B116 = "", "", IF(INDEX('Research Needs (all)'!M$3:M$196, MATCH($B116,'Research Needs (all)'!$A$3:$A$196, 0)) = 0, "", INDEX('Research Needs (all)'!M$3:M$196, MATCH($B116,'Research Needs (all)'!$A$3:$A$196, 0))))</f>
        <v/>
      </c>
      <c r="G116" s="77" t="str">
        <f>IF($B116 = "", "", IF(INDEX('Research Needs (all)'!N$3:N$196, MATCH($B116,'Research Needs (all)'!$A$3:$A$196, 0)) = 0, "", INDEX('Research Needs (all)'!N$3:N$196, MATCH($B116,'Research Needs (all)'!$A$3:$A$196, 0))))</f>
        <v/>
      </c>
    </row>
    <row r="117" spans="2:7" ht="15" customHeight="1" x14ac:dyDescent="0.25">
      <c r="B117" s="76"/>
      <c r="C117" s="77" t="str">
        <f>IF($B117="", "", INDEX('Research Needs (all)'!$B$3:$B$196, MATCH($B117,'Research Needs (all)'!$A$3:$A$196, 0)))</f>
        <v/>
      </c>
      <c r="D117" s="77" t="str">
        <f>IF($B117 = "", "", INDEX('Research Needs (all)'!$E$3:$E$196, MATCH($B117,'Research Needs (all)'!$A$3:$A$196, 0)))</f>
        <v/>
      </c>
      <c r="E117" s="77" t="str">
        <f>IF($B117 = "", "", IF(INDEX('Research Needs (all)'!#REF!, MATCH($B117,'Research Needs (all)'!$A$3:$A$196, 0)) = 0, "", INDEX('Research Needs (all)'!#REF!, MATCH($B117,'Research Needs (all)'!$A$3:$A$196, 0))))</f>
        <v/>
      </c>
      <c r="F117" s="77" t="str">
        <f>IF($B117 = "", "", IF(INDEX('Research Needs (all)'!M$3:M$196, MATCH($B117,'Research Needs (all)'!$A$3:$A$196, 0)) = 0, "", INDEX('Research Needs (all)'!M$3:M$196, MATCH($B117,'Research Needs (all)'!$A$3:$A$196, 0))))</f>
        <v/>
      </c>
      <c r="G117" s="77" t="str">
        <f>IF($B117 = "", "", IF(INDEX('Research Needs (all)'!N$3:N$196, MATCH($B117,'Research Needs (all)'!$A$3:$A$196, 0)) = 0, "", INDEX('Research Needs (all)'!N$3:N$196, MATCH($B117,'Research Needs (all)'!$A$3:$A$196, 0))))</f>
        <v/>
      </c>
    </row>
    <row r="118" spans="2:7" ht="15" customHeight="1" x14ac:dyDescent="0.25">
      <c r="B118" s="76"/>
      <c r="C118" s="77" t="str">
        <f>IF($B118="", "", INDEX('Research Needs (all)'!$B$3:$B$196, MATCH($B118,'Research Needs (all)'!$A$3:$A$196, 0)))</f>
        <v/>
      </c>
      <c r="D118" s="77" t="str">
        <f>IF($B118 = "", "", INDEX('Research Needs (all)'!$E$3:$E$196, MATCH($B118,'Research Needs (all)'!$A$3:$A$196, 0)))</f>
        <v/>
      </c>
      <c r="E118" s="77" t="str">
        <f>IF($B118 = "", "", IF(INDEX('Research Needs (all)'!#REF!, MATCH($B118,'Research Needs (all)'!$A$3:$A$196, 0)) = 0, "", INDEX('Research Needs (all)'!#REF!, MATCH($B118,'Research Needs (all)'!$A$3:$A$196, 0))))</f>
        <v/>
      </c>
      <c r="F118" s="77" t="str">
        <f>IF($B118 = "", "", IF(INDEX('Research Needs (all)'!M$3:M$196, MATCH($B118,'Research Needs (all)'!$A$3:$A$196, 0)) = 0, "", INDEX('Research Needs (all)'!M$3:M$196, MATCH($B118,'Research Needs (all)'!$A$3:$A$196, 0))))</f>
        <v/>
      </c>
      <c r="G118" s="77" t="str">
        <f>IF($B118 = "", "", IF(INDEX('Research Needs (all)'!N$3:N$196, MATCH($B118,'Research Needs (all)'!$A$3:$A$196, 0)) = 0, "", INDEX('Research Needs (all)'!N$3:N$196, MATCH($B118,'Research Needs (all)'!$A$3:$A$196, 0))))</f>
        <v/>
      </c>
    </row>
    <row r="119" spans="2:7" ht="15" customHeight="1" x14ac:dyDescent="0.25">
      <c r="B119" s="76"/>
      <c r="C119" s="77" t="str">
        <f>IF($B119="", "", INDEX('Research Needs (all)'!$B$3:$B$196, MATCH($B119,'Research Needs (all)'!$A$3:$A$196, 0)))</f>
        <v/>
      </c>
      <c r="D119" s="77" t="str">
        <f>IF($B119 = "", "", INDEX('Research Needs (all)'!$E$3:$E$196, MATCH($B119,'Research Needs (all)'!$A$3:$A$196, 0)))</f>
        <v/>
      </c>
      <c r="E119" s="77" t="str">
        <f>IF($B119 = "", "", IF(INDEX('Research Needs (all)'!#REF!, MATCH($B119,'Research Needs (all)'!$A$3:$A$196, 0)) = 0, "", INDEX('Research Needs (all)'!#REF!, MATCH($B119,'Research Needs (all)'!$A$3:$A$196, 0))))</f>
        <v/>
      </c>
      <c r="F119" s="77" t="str">
        <f>IF($B119 = "", "", IF(INDEX('Research Needs (all)'!M$3:M$196, MATCH($B119,'Research Needs (all)'!$A$3:$A$196, 0)) = 0, "", INDEX('Research Needs (all)'!M$3:M$196, MATCH($B119,'Research Needs (all)'!$A$3:$A$196, 0))))</f>
        <v/>
      </c>
      <c r="G119" s="77" t="str">
        <f>IF($B119 = "", "", IF(INDEX('Research Needs (all)'!N$3:N$196, MATCH($B119,'Research Needs (all)'!$A$3:$A$196, 0)) = 0, "", INDEX('Research Needs (all)'!N$3:N$196, MATCH($B119,'Research Needs (all)'!$A$3:$A$196, 0))))</f>
        <v/>
      </c>
    </row>
    <row r="120" spans="2:7" ht="15" customHeight="1" x14ac:dyDescent="0.25">
      <c r="B120" s="76"/>
      <c r="C120" s="77" t="str">
        <f>IF($B120="", "", INDEX('Research Needs (all)'!$B$3:$B$196, MATCH($B120,'Research Needs (all)'!$A$3:$A$196, 0)))</f>
        <v/>
      </c>
      <c r="D120" s="77" t="str">
        <f>IF($B120 = "", "", INDEX('Research Needs (all)'!$E$3:$E$196, MATCH($B120,'Research Needs (all)'!$A$3:$A$196, 0)))</f>
        <v/>
      </c>
      <c r="E120" s="77" t="str">
        <f>IF($B120 = "", "", IF(INDEX('Research Needs (all)'!#REF!, MATCH($B120,'Research Needs (all)'!$A$3:$A$196, 0)) = 0, "", INDEX('Research Needs (all)'!#REF!, MATCH($B120,'Research Needs (all)'!$A$3:$A$196, 0))))</f>
        <v/>
      </c>
      <c r="F120" s="77" t="str">
        <f>IF($B120 = "", "", IF(INDEX('Research Needs (all)'!M$3:M$196, MATCH($B120,'Research Needs (all)'!$A$3:$A$196, 0)) = 0, "", INDEX('Research Needs (all)'!M$3:M$196, MATCH($B120,'Research Needs (all)'!$A$3:$A$196, 0))))</f>
        <v/>
      </c>
      <c r="G120" s="77" t="str">
        <f>IF($B120 = "", "", IF(INDEX('Research Needs (all)'!N$3:N$196, MATCH($B120,'Research Needs (all)'!$A$3:$A$196, 0)) = 0, "", INDEX('Research Needs (all)'!N$3:N$196, MATCH($B120,'Research Needs (all)'!$A$3:$A$196, 0))))</f>
        <v/>
      </c>
    </row>
    <row r="121" spans="2:7" ht="15" customHeight="1" x14ac:dyDescent="0.25">
      <c r="B121" s="76"/>
      <c r="C121" s="77" t="str">
        <f>IF($B121="", "", INDEX('Research Needs (all)'!$B$3:$B$196, MATCH($B121,'Research Needs (all)'!$A$3:$A$196, 0)))</f>
        <v/>
      </c>
      <c r="D121" s="77" t="str">
        <f>IF($B121 = "", "", INDEX('Research Needs (all)'!$E$3:$E$196, MATCH($B121,'Research Needs (all)'!$A$3:$A$196, 0)))</f>
        <v/>
      </c>
      <c r="E121" s="77" t="str">
        <f>IF($B121 = "", "", IF(INDEX('Research Needs (all)'!#REF!, MATCH($B121,'Research Needs (all)'!$A$3:$A$196, 0)) = 0, "", INDEX('Research Needs (all)'!#REF!, MATCH($B121,'Research Needs (all)'!$A$3:$A$196, 0))))</f>
        <v/>
      </c>
      <c r="F121" s="77" t="str">
        <f>IF($B121 = "", "", IF(INDEX('Research Needs (all)'!M$3:M$196, MATCH($B121,'Research Needs (all)'!$A$3:$A$196, 0)) = 0, "", INDEX('Research Needs (all)'!M$3:M$196, MATCH($B121,'Research Needs (all)'!$A$3:$A$196, 0))))</f>
        <v/>
      </c>
      <c r="G121" s="77" t="str">
        <f>IF($B121 = "", "", IF(INDEX('Research Needs (all)'!N$3:N$196, MATCH($B121,'Research Needs (all)'!$A$3:$A$196, 0)) = 0, "", INDEX('Research Needs (all)'!N$3:N$196, MATCH($B121,'Research Needs (all)'!$A$3:$A$196, 0))))</f>
        <v/>
      </c>
    </row>
    <row r="122" spans="2:7" ht="15" customHeight="1" x14ac:dyDescent="0.25">
      <c r="B122" s="76"/>
      <c r="C122" s="77" t="str">
        <f>IF($B122="", "", INDEX('Research Needs (all)'!$B$3:$B$196, MATCH($B122,'Research Needs (all)'!$A$3:$A$196, 0)))</f>
        <v/>
      </c>
      <c r="D122" s="77" t="str">
        <f>IF($B122 = "", "", INDEX('Research Needs (all)'!$E$3:$E$196, MATCH($B122,'Research Needs (all)'!$A$3:$A$196, 0)))</f>
        <v/>
      </c>
      <c r="E122" s="77" t="str">
        <f>IF($B122 = "", "", IF(INDEX('Research Needs (all)'!#REF!, MATCH($B122,'Research Needs (all)'!$A$3:$A$196, 0)) = 0, "", INDEX('Research Needs (all)'!#REF!, MATCH($B122,'Research Needs (all)'!$A$3:$A$196, 0))))</f>
        <v/>
      </c>
      <c r="F122" s="77" t="str">
        <f>IF($B122 = "", "", IF(INDEX('Research Needs (all)'!M$3:M$196, MATCH($B122,'Research Needs (all)'!$A$3:$A$196, 0)) = 0, "", INDEX('Research Needs (all)'!M$3:M$196, MATCH($B122,'Research Needs (all)'!$A$3:$A$196, 0))))</f>
        <v/>
      </c>
      <c r="G122" s="77" t="str">
        <f>IF($B122 = "", "", IF(INDEX('Research Needs (all)'!N$3:N$196, MATCH($B122,'Research Needs (all)'!$A$3:$A$196, 0)) = 0, "", INDEX('Research Needs (all)'!N$3:N$196, MATCH($B122,'Research Needs (all)'!$A$3:$A$196, 0))))</f>
        <v/>
      </c>
    </row>
    <row r="123" spans="2:7" ht="15" customHeight="1" x14ac:dyDescent="0.25">
      <c r="B123" s="76"/>
      <c r="C123" s="77" t="str">
        <f>IF($B123="", "", INDEX('Research Needs (all)'!$B$3:$B$196, MATCH($B123,'Research Needs (all)'!$A$3:$A$196, 0)))</f>
        <v/>
      </c>
      <c r="D123" s="77" t="str">
        <f>IF($B123 = "", "", INDEX('Research Needs (all)'!$E$3:$E$196, MATCH($B123,'Research Needs (all)'!$A$3:$A$196, 0)))</f>
        <v/>
      </c>
      <c r="E123" s="77" t="str">
        <f>IF($B123 = "", "", IF(INDEX('Research Needs (all)'!#REF!, MATCH($B123,'Research Needs (all)'!$A$3:$A$196, 0)) = 0, "", INDEX('Research Needs (all)'!#REF!, MATCH($B123,'Research Needs (all)'!$A$3:$A$196, 0))))</f>
        <v/>
      </c>
      <c r="F123" s="77" t="str">
        <f>IF($B123 = "", "", IF(INDEX('Research Needs (all)'!M$3:M$196, MATCH($B123,'Research Needs (all)'!$A$3:$A$196, 0)) = 0, "", INDEX('Research Needs (all)'!M$3:M$196, MATCH($B123,'Research Needs (all)'!$A$3:$A$196, 0))))</f>
        <v/>
      </c>
      <c r="G123" s="77" t="str">
        <f>IF($B123 = "", "", IF(INDEX('Research Needs (all)'!N$3:N$196, MATCH($B123,'Research Needs (all)'!$A$3:$A$196, 0)) = 0, "", INDEX('Research Needs (all)'!N$3:N$196, MATCH($B123,'Research Needs (all)'!$A$3:$A$196, 0))))</f>
        <v/>
      </c>
    </row>
    <row r="124" spans="2:7" ht="15" customHeight="1" x14ac:dyDescent="0.25">
      <c r="B124" s="76"/>
      <c r="C124" s="77" t="str">
        <f>IF($B124="", "", INDEX('Research Needs (all)'!$B$3:$B$196, MATCH($B124,'Research Needs (all)'!$A$3:$A$196, 0)))</f>
        <v/>
      </c>
      <c r="D124" s="77" t="str">
        <f>IF($B124 = "", "", INDEX('Research Needs (all)'!$E$3:$E$196, MATCH($B124,'Research Needs (all)'!$A$3:$A$196, 0)))</f>
        <v/>
      </c>
      <c r="E124" s="77" t="str">
        <f>IF($B124 = "", "", IF(INDEX('Research Needs (all)'!#REF!, MATCH($B124,'Research Needs (all)'!$A$3:$A$196, 0)) = 0, "", INDEX('Research Needs (all)'!#REF!, MATCH($B124,'Research Needs (all)'!$A$3:$A$196, 0))))</f>
        <v/>
      </c>
      <c r="F124" s="77" t="str">
        <f>IF($B124 = "", "", IF(INDEX('Research Needs (all)'!M$3:M$196, MATCH($B124,'Research Needs (all)'!$A$3:$A$196, 0)) = 0, "", INDEX('Research Needs (all)'!M$3:M$196, MATCH($B124,'Research Needs (all)'!$A$3:$A$196, 0))))</f>
        <v/>
      </c>
      <c r="G124" s="77" t="str">
        <f>IF($B124 = "", "", IF(INDEX('Research Needs (all)'!N$3:N$196, MATCH($B124,'Research Needs (all)'!$A$3:$A$196, 0)) = 0, "", INDEX('Research Needs (all)'!N$3:N$196, MATCH($B124,'Research Needs (all)'!$A$3:$A$196, 0))))</f>
        <v/>
      </c>
    </row>
    <row r="125" spans="2:7" ht="15" customHeight="1" x14ac:dyDescent="0.25">
      <c r="B125" s="76"/>
      <c r="C125" s="77" t="str">
        <f>IF($B125="", "", INDEX('Research Needs (all)'!$B$3:$B$196, MATCH($B125,'Research Needs (all)'!$A$3:$A$196, 0)))</f>
        <v/>
      </c>
      <c r="D125" s="77" t="str">
        <f>IF($B125 = "", "", INDEX('Research Needs (all)'!$E$3:$E$196, MATCH($B125,'Research Needs (all)'!$A$3:$A$196, 0)))</f>
        <v/>
      </c>
      <c r="E125" s="77" t="str">
        <f>IF($B125 = "", "", IF(INDEX('Research Needs (all)'!#REF!, MATCH($B125,'Research Needs (all)'!$A$3:$A$196, 0)) = 0, "", INDEX('Research Needs (all)'!#REF!, MATCH($B125,'Research Needs (all)'!$A$3:$A$196, 0))))</f>
        <v/>
      </c>
      <c r="F125" s="77" t="str">
        <f>IF($B125 = "", "", IF(INDEX('Research Needs (all)'!M$3:M$196, MATCH($B125,'Research Needs (all)'!$A$3:$A$196, 0)) = 0, "", INDEX('Research Needs (all)'!M$3:M$196, MATCH($B125,'Research Needs (all)'!$A$3:$A$196, 0))))</f>
        <v/>
      </c>
      <c r="G125" s="77" t="str">
        <f>IF($B125 = "", "", IF(INDEX('Research Needs (all)'!N$3:N$196, MATCH($B125,'Research Needs (all)'!$A$3:$A$196, 0)) = 0, "", INDEX('Research Needs (all)'!N$3:N$196, MATCH($B125,'Research Needs (all)'!$A$3:$A$196, 0))))</f>
        <v/>
      </c>
    </row>
    <row r="126" spans="2:7" ht="15" customHeight="1" x14ac:dyDescent="0.25">
      <c r="B126" s="76"/>
      <c r="C126" s="77" t="str">
        <f>IF($B126="", "", INDEX('Research Needs (all)'!$B$3:$B$196, MATCH($B126,'Research Needs (all)'!$A$3:$A$196, 0)))</f>
        <v/>
      </c>
      <c r="D126" s="77" t="str">
        <f>IF($B126 = "", "", INDEX('Research Needs (all)'!$E$3:$E$196, MATCH($B126,'Research Needs (all)'!$A$3:$A$196, 0)))</f>
        <v/>
      </c>
      <c r="E126" s="77" t="str">
        <f>IF($B126 = "", "", IF(INDEX('Research Needs (all)'!#REF!, MATCH($B126,'Research Needs (all)'!$A$3:$A$196, 0)) = 0, "", INDEX('Research Needs (all)'!#REF!, MATCH($B126,'Research Needs (all)'!$A$3:$A$196, 0))))</f>
        <v/>
      </c>
      <c r="F126" s="77" t="str">
        <f>IF($B126 = "", "", IF(INDEX('Research Needs (all)'!M$3:M$196, MATCH($B126,'Research Needs (all)'!$A$3:$A$196, 0)) = 0, "", INDEX('Research Needs (all)'!M$3:M$196, MATCH($B126,'Research Needs (all)'!$A$3:$A$196, 0))))</f>
        <v/>
      </c>
      <c r="G126" s="77" t="str">
        <f>IF($B126 = "", "", IF(INDEX('Research Needs (all)'!N$3:N$196, MATCH($B126,'Research Needs (all)'!$A$3:$A$196, 0)) = 0, "", INDEX('Research Needs (all)'!N$3:N$196, MATCH($B126,'Research Needs (all)'!$A$3:$A$196, 0))))</f>
        <v/>
      </c>
    </row>
    <row r="127" spans="2:7" ht="15" customHeight="1" x14ac:dyDescent="0.25">
      <c r="B127" s="76"/>
      <c r="C127" s="77" t="str">
        <f>IF($B127="", "", INDEX('Research Needs (all)'!$B$3:$B$196, MATCH($B127,'Research Needs (all)'!$A$3:$A$196, 0)))</f>
        <v/>
      </c>
      <c r="D127" s="77" t="str">
        <f>IF($B127 = "", "", INDEX('Research Needs (all)'!$E$3:$E$196, MATCH($B127,'Research Needs (all)'!$A$3:$A$196, 0)))</f>
        <v/>
      </c>
      <c r="E127" s="77" t="str">
        <f>IF($B127 = "", "", IF(INDEX('Research Needs (all)'!#REF!, MATCH($B127,'Research Needs (all)'!$A$3:$A$196, 0)) = 0, "", INDEX('Research Needs (all)'!#REF!, MATCH($B127,'Research Needs (all)'!$A$3:$A$196, 0))))</f>
        <v/>
      </c>
      <c r="F127" s="77" t="str">
        <f>IF($B127 = "", "", IF(INDEX('Research Needs (all)'!M$3:M$196, MATCH($B127,'Research Needs (all)'!$A$3:$A$196, 0)) = 0, "", INDEX('Research Needs (all)'!M$3:M$196, MATCH($B127,'Research Needs (all)'!$A$3:$A$196, 0))))</f>
        <v/>
      </c>
      <c r="G127" s="77" t="str">
        <f>IF($B127 = "", "", IF(INDEX('Research Needs (all)'!N$3:N$196, MATCH($B127,'Research Needs (all)'!$A$3:$A$196, 0)) = 0, "", INDEX('Research Needs (all)'!N$3:N$196, MATCH($B127,'Research Needs (all)'!$A$3:$A$196, 0))))</f>
        <v/>
      </c>
    </row>
    <row r="128" spans="2:7" ht="15" customHeight="1" x14ac:dyDescent="0.25">
      <c r="B128" s="76"/>
      <c r="C128" s="77" t="str">
        <f>IF($B128="", "", INDEX('Research Needs (all)'!$B$3:$B$196, MATCH($B128,'Research Needs (all)'!$A$3:$A$196, 0)))</f>
        <v/>
      </c>
      <c r="D128" s="77" t="str">
        <f>IF($B128 = "", "", INDEX('Research Needs (all)'!$E$3:$E$196, MATCH($B128,'Research Needs (all)'!$A$3:$A$196, 0)))</f>
        <v/>
      </c>
      <c r="E128" s="77" t="str">
        <f>IF($B128 = "", "", IF(INDEX('Research Needs (all)'!#REF!, MATCH($B128,'Research Needs (all)'!$A$3:$A$196, 0)) = 0, "", INDEX('Research Needs (all)'!#REF!, MATCH($B128,'Research Needs (all)'!$A$3:$A$196, 0))))</f>
        <v/>
      </c>
      <c r="F128" s="77" t="str">
        <f>IF($B128 = "", "", IF(INDEX('Research Needs (all)'!M$3:M$196, MATCH($B128,'Research Needs (all)'!$A$3:$A$196, 0)) = 0, "", INDEX('Research Needs (all)'!M$3:M$196, MATCH($B128,'Research Needs (all)'!$A$3:$A$196, 0))))</f>
        <v/>
      </c>
      <c r="G128" s="77" t="str">
        <f>IF($B128 = "", "", IF(INDEX('Research Needs (all)'!N$3:N$196, MATCH($B128,'Research Needs (all)'!$A$3:$A$196, 0)) = 0, "", INDEX('Research Needs (all)'!N$3:N$196, MATCH($B128,'Research Needs (all)'!$A$3:$A$196, 0))))</f>
        <v/>
      </c>
    </row>
    <row r="129" spans="2:7" ht="15" customHeight="1" x14ac:dyDescent="0.25">
      <c r="B129" s="76"/>
      <c r="C129" s="77" t="str">
        <f>IF($B129="", "", INDEX('Research Needs (all)'!$B$3:$B$196, MATCH($B129,'Research Needs (all)'!$A$3:$A$196, 0)))</f>
        <v/>
      </c>
      <c r="D129" s="77" t="str">
        <f>IF($B129 = "", "", INDEX('Research Needs (all)'!$E$3:$E$196, MATCH($B129,'Research Needs (all)'!$A$3:$A$196, 0)))</f>
        <v/>
      </c>
      <c r="E129" s="77" t="str">
        <f>IF($B129 = "", "", IF(INDEX('Research Needs (all)'!#REF!, MATCH($B129,'Research Needs (all)'!$A$3:$A$196, 0)) = 0, "", INDEX('Research Needs (all)'!#REF!, MATCH($B129,'Research Needs (all)'!$A$3:$A$196, 0))))</f>
        <v/>
      </c>
      <c r="F129" s="77" t="str">
        <f>IF($B129 = "", "", IF(INDEX('Research Needs (all)'!M$3:M$196, MATCH($B129,'Research Needs (all)'!$A$3:$A$196, 0)) = 0, "", INDEX('Research Needs (all)'!M$3:M$196, MATCH($B129,'Research Needs (all)'!$A$3:$A$196, 0))))</f>
        <v/>
      </c>
      <c r="G129" s="77" t="str">
        <f>IF($B129 = "", "", IF(INDEX('Research Needs (all)'!N$3:N$196, MATCH($B129,'Research Needs (all)'!$A$3:$A$196, 0)) = 0, "", INDEX('Research Needs (all)'!N$3:N$196, MATCH($B129,'Research Needs (all)'!$A$3:$A$196, 0))))</f>
        <v/>
      </c>
    </row>
    <row r="130" spans="2:7" ht="15" customHeight="1" x14ac:dyDescent="0.25">
      <c r="B130" s="76"/>
      <c r="C130" s="77" t="str">
        <f>IF($B130="", "", INDEX('Research Needs (all)'!$B$3:$B$196, MATCH($B130,'Research Needs (all)'!$A$3:$A$196, 0)))</f>
        <v/>
      </c>
      <c r="D130" s="77" t="str">
        <f>IF($B130 = "", "", INDEX('Research Needs (all)'!$E$3:$E$196, MATCH($B130,'Research Needs (all)'!$A$3:$A$196, 0)))</f>
        <v/>
      </c>
      <c r="E130" s="77" t="str">
        <f>IF($B130 = "", "", IF(INDEX('Research Needs (all)'!#REF!, MATCH($B130,'Research Needs (all)'!$A$3:$A$196, 0)) = 0, "", INDEX('Research Needs (all)'!#REF!, MATCH($B130,'Research Needs (all)'!$A$3:$A$196, 0))))</f>
        <v/>
      </c>
      <c r="F130" s="77" t="str">
        <f>IF($B130 = "", "", IF(INDEX('Research Needs (all)'!M$3:M$196, MATCH($B130,'Research Needs (all)'!$A$3:$A$196, 0)) = 0, "", INDEX('Research Needs (all)'!M$3:M$196, MATCH($B130,'Research Needs (all)'!$A$3:$A$196, 0))))</f>
        <v/>
      </c>
      <c r="G130" s="77" t="str">
        <f>IF($B130 = "", "", IF(INDEX('Research Needs (all)'!N$3:N$196, MATCH($B130,'Research Needs (all)'!$A$3:$A$196, 0)) = 0, "", INDEX('Research Needs (all)'!N$3:N$196, MATCH($B130,'Research Needs (all)'!$A$3:$A$196, 0))))</f>
        <v/>
      </c>
    </row>
    <row r="131" spans="2:7" ht="15" customHeight="1" x14ac:dyDescent="0.25">
      <c r="B131" s="76"/>
      <c r="C131" s="77" t="str">
        <f>IF($B131="", "", INDEX('Research Needs (all)'!$B$3:$B$196, MATCH($B131,'Research Needs (all)'!$A$3:$A$196, 0)))</f>
        <v/>
      </c>
      <c r="D131" s="77" t="str">
        <f>IF($B131 = "", "", INDEX('Research Needs (all)'!$E$3:$E$196, MATCH($B131,'Research Needs (all)'!$A$3:$A$196, 0)))</f>
        <v/>
      </c>
      <c r="E131" s="77" t="str">
        <f>IF($B131 = "", "", IF(INDEX('Research Needs (all)'!#REF!, MATCH($B131,'Research Needs (all)'!$A$3:$A$196, 0)) = 0, "", INDEX('Research Needs (all)'!#REF!, MATCH($B131,'Research Needs (all)'!$A$3:$A$196, 0))))</f>
        <v/>
      </c>
      <c r="F131" s="77" t="str">
        <f>IF($B131 = "", "", IF(INDEX('Research Needs (all)'!M$3:M$196, MATCH($B131,'Research Needs (all)'!$A$3:$A$196, 0)) = 0, "", INDEX('Research Needs (all)'!M$3:M$196, MATCH($B131,'Research Needs (all)'!$A$3:$A$196, 0))))</f>
        <v/>
      </c>
      <c r="G131" s="77" t="str">
        <f>IF($B131 = "", "", IF(INDEX('Research Needs (all)'!N$3:N$196, MATCH($B131,'Research Needs (all)'!$A$3:$A$196, 0)) = 0, "", INDEX('Research Needs (all)'!N$3:N$196, MATCH($B131,'Research Needs (all)'!$A$3:$A$196, 0))))</f>
        <v/>
      </c>
    </row>
    <row r="132" spans="2:7" ht="15" customHeight="1" x14ac:dyDescent="0.25">
      <c r="B132" s="76"/>
      <c r="C132" s="77" t="str">
        <f>IF($B132="", "", INDEX('Research Needs (all)'!$B$3:$B$196, MATCH($B132,'Research Needs (all)'!$A$3:$A$196, 0)))</f>
        <v/>
      </c>
      <c r="D132" s="77" t="str">
        <f>IF($B132 = "", "", INDEX('Research Needs (all)'!$E$3:$E$196, MATCH($B132,'Research Needs (all)'!$A$3:$A$196, 0)))</f>
        <v/>
      </c>
      <c r="E132" s="77" t="str">
        <f>IF($B132 = "", "", IF(INDEX('Research Needs (all)'!#REF!, MATCH($B132,'Research Needs (all)'!$A$3:$A$196, 0)) = 0, "", INDEX('Research Needs (all)'!#REF!, MATCH($B132,'Research Needs (all)'!$A$3:$A$196, 0))))</f>
        <v/>
      </c>
      <c r="F132" s="77" t="str">
        <f>IF($B132 = "", "", IF(INDEX('Research Needs (all)'!M$3:M$196, MATCH($B132,'Research Needs (all)'!$A$3:$A$196, 0)) = 0, "", INDEX('Research Needs (all)'!M$3:M$196, MATCH($B132,'Research Needs (all)'!$A$3:$A$196, 0))))</f>
        <v/>
      </c>
      <c r="G132" s="77" t="str">
        <f>IF($B132 = "", "", IF(INDEX('Research Needs (all)'!N$3:N$196, MATCH($B132,'Research Needs (all)'!$A$3:$A$196, 0)) = 0, "", INDEX('Research Needs (all)'!N$3:N$196, MATCH($B132,'Research Needs (all)'!$A$3:$A$196, 0))))</f>
        <v/>
      </c>
    </row>
    <row r="133" spans="2:7" ht="15" customHeight="1" x14ac:dyDescent="0.25">
      <c r="B133" s="76"/>
      <c r="C133" s="77" t="str">
        <f>IF($B133="", "", INDEX('Research Needs (all)'!$B$3:$B$196, MATCH($B133,'Research Needs (all)'!$A$3:$A$196, 0)))</f>
        <v/>
      </c>
      <c r="D133" s="77" t="str">
        <f>IF($B133 = "", "", INDEX('Research Needs (all)'!$E$3:$E$196, MATCH($B133,'Research Needs (all)'!$A$3:$A$196, 0)))</f>
        <v/>
      </c>
      <c r="E133" s="77" t="str">
        <f>IF($B133 = "", "", IF(INDEX('Research Needs (all)'!#REF!, MATCH($B133,'Research Needs (all)'!$A$3:$A$196, 0)) = 0, "", INDEX('Research Needs (all)'!#REF!, MATCH($B133,'Research Needs (all)'!$A$3:$A$196, 0))))</f>
        <v/>
      </c>
      <c r="F133" s="77" t="str">
        <f>IF($B133 = "", "", IF(INDEX('Research Needs (all)'!M$3:M$196, MATCH($B133,'Research Needs (all)'!$A$3:$A$196, 0)) = 0, "", INDEX('Research Needs (all)'!M$3:M$196, MATCH($B133,'Research Needs (all)'!$A$3:$A$196, 0))))</f>
        <v/>
      </c>
      <c r="G133" s="77" t="str">
        <f>IF($B133 = "", "", IF(INDEX('Research Needs (all)'!N$3:N$196, MATCH($B133,'Research Needs (all)'!$A$3:$A$196, 0)) = 0, "", INDEX('Research Needs (all)'!N$3:N$196, MATCH($B133,'Research Needs (all)'!$A$3:$A$196, 0))))</f>
        <v/>
      </c>
    </row>
    <row r="134" spans="2:7" ht="15" customHeight="1" x14ac:dyDescent="0.25">
      <c r="B134" s="76"/>
      <c r="C134" s="77" t="str">
        <f>IF($B134="", "", INDEX('Research Needs (all)'!$B$3:$B$196, MATCH($B134,'Research Needs (all)'!$A$3:$A$196, 0)))</f>
        <v/>
      </c>
      <c r="D134" s="77" t="str">
        <f>IF($B134 = "", "", INDEX('Research Needs (all)'!$E$3:$E$196, MATCH($B134,'Research Needs (all)'!$A$3:$A$196, 0)))</f>
        <v/>
      </c>
      <c r="E134" s="77" t="str">
        <f>IF($B134 = "", "", IF(INDEX('Research Needs (all)'!#REF!, MATCH($B134,'Research Needs (all)'!$A$3:$A$196, 0)) = 0, "", INDEX('Research Needs (all)'!#REF!, MATCH($B134,'Research Needs (all)'!$A$3:$A$196, 0))))</f>
        <v/>
      </c>
      <c r="F134" s="77" t="str">
        <f>IF($B134 = "", "", IF(INDEX('Research Needs (all)'!M$3:M$196, MATCH($B134,'Research Needs (all)'!$A$3:$A$196, 0)) = 0, "", INDEX('Research Needs (all)'!M$3:M$196, MATCH($B134,'Research Needs (all)'!$A$3:$A$196, 0))))</f>
        <v/>
      </c>
      <c r="G134" s="77" t="str">
        <f>IF($B134 = "", "", IF(INDEX('Research Needs (all)'!N$3:N$196, MATCH($B134,'Research Needs (all)'!$A$3:$A$196, 0)) = 0, "", INDEX('Research Needs (all)'!N$3:N$196, MATCH($B134,'Research Needs (all)'!$A$3:$A$196, 0))))</f>
        <v/>
      </c>
    </row>
    <row r="135" spans="2:7" ht="15" customHeight="1" x14ac:dyDescent="0.25">
      <c r="B135" s="76"/>
      <c r="C135" s="77" t="str">
        <f>IF($B135="", "", INDEX('Research Needs (all)'!$B$3:$B$196, MATCH($B135,'Research Needs (all)'!$A$3:$A$196, 0)))</f>
        <v/>
      </c>
      <c r="D135" s="77" t="str">
        <f>IF($B135 = "", "", INDEX('Research Needs (all)'!$E$3:$E$196, MATCH($B135,'Research Needs (all)'!$A$3:$A$196, 0)))</f>
        <v/>
      </c>
      <c r="E135" s="77" t="str">
        <f>IF($B135 = "", "", IF(INDEX('Research Needs (all)'!#REF!, MATCH($B135,'Research Needs (all)'!$A$3:$A$196, 0)) = 0, "", INDEX('Research Needs (all)'!#REF!, MATCH($B135,'Research Needs (all)'!$A$3:$A$196, 0))))</f>
        <v/>
      </c>
      <c r="F135" s="77" t="str">
        <f>IF($B135 = "", "", IF(INDEX('Research Needs (all)'!M$3:M$196, MATCH($B135,'Research Needs (all)'!$A$3:$A$196, 0)) = 0, "", INDEX('Research Needs (all)'!M$3:M$196, MATCH($B135,'Research Needs (all)'!$A$3:$A$196, 0))))</f>
        <v/>
      </c>
      <c r="G135" s="77" t="str">
        <f>IF($B135 = "", "", IF(INDEX('Research Needs (all)'!N$3:N$196, MATCH($B135,'Research Needs (all)'!$A$3:$A$196, 0)) = 0, "", INDEX('Research Needs (all)'!N$3:N$196, MATCH($B135,'Research Needs (all)'!$A$3:$A$196, 0))))</f>
        <v/>
      </c>
    </row>
    <row r="136" spans="2:7" ht="15" customHeight="1" x14ac:dyDescent="0.25">
      <c r="B136" s="76"/>
      <c r="C136" s="77" t="str">
        <f>IF($B136="", "", INDEX('Research Needs (all)'!$B$3:$B$196, MATCH($B136,'Research Needs (all)'!$A$3:$A$196, 0)))</f>
        <v/>
      </c>
      <c r="D136" s="77" t="str">
        <f>IF($B136 = "", "", INDEX('Research Needs (all)'!$E$3:$E$196, MATCH($B136,'Research Needs (all)'!$A$3:$A$196, 0)))</f>
        <v/>
      </c>
      <c r="E136" s="77" t="str">
        <f>IF($B136 = "", "", IF(INDEX('Research Needs (all)'!#REF!, MATCH($B136,'Research Needs (all)'!$A$3:$A$196, 0)) = 0, "", INDEX('Research Needs (all)'!#REF!, MATCH($B136,'Research Needs (all)'!$A$3:$A$196, 0))))</f>
        <v/>
      </c>
      <c r="F136" s="77" t="str">
        <f>IF($B136 = "", "", IF(INDEX('Research Needs (all)'!M$3:M$196, MATCH($B136,'Research Needs (all)'!$A$3:$A$196, 0)) = 0, "", INDEX('Research Needs (all)'!M$3:M$196, MATCH($B136,'Research Needs (all)'!$A$3:$A$196, 0))))</f>
        <v/>
      </c>
      <c r="G136" s="77" t="str">
        <f>IF($B136 = "", "", IF(INDEX('Research Needs (all)'!N$3:N$196, MATCH($B136,'Research Needs (all)'!$A$3:$A$196, 0)) = 0, "", INDEX('Research Needs (all)'!N$3:N$196, MATCH($B136,'Research Needs (all)'!$A$3:$A$196, 0))))</f>
        <v/>
      </c>
    </row>
    <row r="137" spans="2:7" ht="15" customHeight="1" x14ac:dyDescent="0.25">
      <c r="B137" s="76"/>
      <c r="C137" s="77" t="str">
        <f>IF($B137="", "", INDEX('Research Needs (all)'!$B$3:$B$196, MATCH($B137,'Research Needs (all)'!$A$3:$A$196, 0)))</f>
        <v/>
      </c>
      <c r="D137" s="77" t="str">
        <f>IF($B137 = "", "", INDEX('Research Needs (all)'!$E$3:$E$196, MATCH($B137,'Research Needs (all)'!$A$3:$A$196, 0)))</f>
        <v/>
      </c>
      <c r="E137" s="77" t="str">
        <f>IF($B137 = "", "", IF(INDEX('Research Needs (all)'!#REF!, MATCH($B137,'Research Needs (all)'!$A$3:$A$196, 0)) = 0, "", INDEX('Research Needs (all)'!#REF!, MATCH($B137,'Research Needs (all)'!$A$3:$A$196, 0))))</f>
        <v/>
      </c>
      <c r="F137" s="77" t="str">
        <f>IF($B137 = "", "", IF(INDEX('Research Needs (all)'!M$3:M$196, MATCH($B137,'Research Needs (all)'!$A$3:$A$196, 0)) = 0, "", INDEX('Research Needs (all)'!M$3:M$196, MATCH($B137,'Research Needs (all)'!$A$3:$A$196, 0))))</f>
        <v/>
      </c>
      <c r="G137" s="77" t="str">
        <f>IF($B137 = "", "", IF(INDEX('Research Needs (all)'!N$3:N$196, MATCH($B137,'Research Needs (all)'!$A$3:$A$196, 0)) = 0, "", INDEX('Research Needs (all)'!N$3:N$196, MATCH($B137,'Research Needs (all)'!$A$3:$A$196, 0))))</f>
        <v/>
      </c>
    </row>
    <row r="138" spans="2:7" ht="15" customHeight="1" x14ac:dyDescent="0.25">
      <c r="B138" s="76"/>
      <c r="C138" s="77" t="str">
        <f>IF($B138="", "", INDEX('Research Needs (all)'!$B$3:$B$196, MATCH($B138,'Research Needs (all)'!$A$3:$A$196, 0)))</f>
        <v/>
      </c>
      <c r="D138" s="77" t="str">
        <f>IF($B138 = "", "", INDEX('Research Needs (all)'!$E$3:$E$196, MATCH($B138,'Research Needs (all)'!$A$3:$A$196, 0)))</f>
        <v/>
      </c>
      <c r="E138" s="77" t="str">
        <f>IF($B138 = "", "", IF(INDEX('Research Needs (all)'!#REF!, MATCH($B138,'Research Needs (all)'!$A$3:$A$196, 0)) = 0, "", INDEX('Research Needs (all)'!#REF!, MATCH($B138,'Research Needs (all)'!$A$3:$A$196, 0))))</f>
        <v/>
      </c>
      <c r="F138" s="77" t="str">
        <f>IF($B138 = "", "", IF(INDEX('Research Needs (all)'!M$3:M$196, MATCH($B138,'Research Needs (all)'!$A$3:$A$196, 0)) = 0, "", INDEX('Research Needs (all)'!M$3:M$196, MATCH($B138,'Research Needs (all)'!$A$3:$A$196, 0))))</f>
        <v/>
      </c>
      <c r="G138" s="77" t="str">
        <f>IF($B138 = "", "", IF(INDEX('Research Needs (all)'!N$3:N$196, MATCH($B138,'Research Needs (all)'!$A$3:$A$196, 0)) = 0, "", INDEX('Research Needs (all)'!N$3:N$196, MATCH($B138,'Research Needs (all)'!$A$3:$A$196, 0))))</f>
        <v/>
      </c>
    </row>
    <row r="139" spans="2:7" ht="15" customHeight="1" x14ac:dyDescent="0.25">
      <c r="B139" s="76"/>
      <c r="C139" s="77" t="str">
        <f>IF($B139="", "", INDEX('Research Needs (all)'!$B$3:$B$196, MATCH($B139,'Research Needs (all)'!$A$3:$A$196, 0)))</f>
        <v/>
      </c>
      <c r="D139" s="77" t="str">
        <f>IF($B139 = "", "", INDEX('Research Needs (all)'!$E$3:$E$196, MATCH($B139,'Research Needs (all)'!$A$3:$A$196, 0)))</f>
        <v/>
      </c>
      <c r="E139" s="77" t="str">
        <f>IF($B139 = "", "", IF(INDEX('Research Needs (all)'!#REF!, MATCH($B139,'Research Needs (all)'!$A$3:$A$196, 0)) = 0, "", INDEX('Research Needs (all)'!#REF!, MATCH($B139,'Research Needs (all)'!$A$3:$A$196, 0))))</f>
        <v/>
      </c>
      <c r="F139" s="77" t="str">
        <f>IF($B139 = "", "", IF(INDEX('Research Needs (all)'!M$3:M$196, MATCH($B139,'Research Needs (all)'!$A$3:$A$196, 0)) = 0, "", INDEX('Research Needs (all)'!M$3:M$196, MATCH($B139,'Research Needs (all)'!$A$3:$A$196, 0))))</f>
        <v/>
      </c>
      <c r="G139" s="77" t="str">
        <f>IF($B139 = "", "", IF(INDEX('Research Needs (all)'!N$3:N$196, MATCH($B139,'Research Needs (all)'!$A$3:$A$196, 0)) = 0, "", INDEX('Research Needs (all)'!N$3:N$196, MATCH($B139,'Research Needs (all)'!$A$3:$A$196, 0))))</f>
        <v/>
      </c>
    </row>
    <row r="140" spans="2:7" ht="15" customHeight="1" x14ac:dyDescent="0.25">
      <c r="B140" s="76"/>
      <c r="C140" s="77" t="str">
        <f>IF($B140="", "", INDEX('Research Needs (all)'!$B$3:$B$196, MATCH($B140,'Research Needs (all)'!$A$3:$A$196, 0)))</f>
        <v/>
      </c>
      <c r="D140" s="77" t="str">
        <f>IF($B140 = "", "", INDEX('Research Needs (all)'!$E$3:$E$196, MATCH($B140,'Research Needs (all)'!$A$3:$A$196, 0)))</f>
        <v/>
      </c>
      <c r="E140" s="77" t="str">
        <f>IF($B140 = "", "", IF(INDEX('Research Needs (all)'!#REF!, MATCH($B140,'Research Needs (all)'!$A$3:$A$196, 0)) = 0, "", INDEX('Research Needs (all)'!#REF!, MATCH($B140,'Research Needs (all)'!$A$3:$A$196, 0))))</f>
        <v/>
      </c>
      <c r="F140" s="77" t="str">
        <f>IF($B140 = "", "", IF(INDEX('Research Needs (all)'!M$3:M$196, MATCH($B140,'Research Needs (all)'!$A$3:$A$196, 0)) = 0, "", INDEX('Research Needs (all)'!M$3:M$196, MATCH($B140,'Research Needs (all)'!$A$3:$A$196, 0))))</f>
        <v/>
      </c>
      <c r="G140" s="77" t="str">
        <f>IF($B140 = "", "", IF(INDEX('Research Needs (all)'!N$3:N$196, MATCH($B140,'Research Needs (all)'!$A$3:$A$196, 0)) = 0, "", INDEX('Research Needs (all)'!N$3:N$196, MATCH($B140,'Research Needs (all)'!$A$3:$A$196, 0))))</f>
        <v/>
      </c>
    </row>
    <row r="141" spans="2:7" ht="15" customHeight="1" x14ac:dyDescent="0.25">
      <c r="B141" s="76"/>
      <c r="C141" s="77" t="str">
        <f>IF($B141="", "", INDEX('Research Needs (all)'!$B$3:$B$196, MATCH($B141,'Research Needs (all)'!$A$3:$A$196, 0)))</f>
        <v/>
      </c>
      <c r="D141" s="77" t="str">
        <f>IF($B141 = "", "", INDEX('Research Needs (all)'!$E$3:$E$196, MATCH($B141,'Research Needs (all)'!$A$3:$A$196, 0)))</f>
        <v/>
      </c>
      <c r="E141" s="77" t="str">
        <f>IF($B141 = "", "", IF(INDEX('Research Needs (all)'!#REF!, MATCH($B141,'Research Needs (all)'!$A$3:$A$196, 0)) = 0, "", INDEX('Research Needs (all)'!#REF!, MATCH($B141,'Research Needs (all)'!$A$3:$A$196, 0))))</f>
        <v/>
      </c>
      <c r="F141" s="77" t="str">
        <f>IF($B141 = "", "", IF(INDEX('Research Needs (all)'!M$3:M$196, MATCH($B141,'Research Needs (all)'!$A$3:$A$196, 0)) = 0, "", INDEX('Research Needs (all)'!M$3:M$196, MATCH($B141,'Research Needs (all)'!$A$3:$A$196, 0))))</f>
        <v/>
      </c>
      <c r="G141" s="77" t="str">
        <f>IF($B141 = "", "", IF(INDEX('Research Needs (all)'!N$3:N$196, MATCH($B141,'Research Needs (all)'!$A$3:$A$196, 0)) = 0, "", INDEX('Research Needs (all)'!N$3:N$196, MATCH($B141,'Research Needs (all)'!$A$3:$A$196, 0))))</f>
        <v/>
      </c>
    </row>
    <row r="142" spans="2:7" ht="15" customHeight="1" x14ac:dyDescent="0.25">
      <c r="B142" s="76"/>
      <c r="C142" s="77" t="str">
        <f>IF($B142="", "", INDEX('Research Needs (all)'!$B$3:$B$196, MATCH($B142,'Research Needs (all)'!$A$3:$A$196, 0)))</f>
        <v/>
      </c>
      <c r="D142" s="77" t="str">
        <f>IF($B142 = "", "", INDEX('Research Needs (all)'!$E$3:$E$196, MATCH($B142,'Research Needs (all)'!$A$3:$A$196, 0)))</f>
        <v/>
      </c>
      <c r="E142" s="77" t="str">
        <f>IF($B142 = "", "", IF(INDEX('Research Needs (all)'!#REF!, MATCH($B142,'Research Needs (all)'!$A$3:$A$196, 0)) = 0, "", INDEX('Research Needs (all)'!#REF!, MATCH($B142,'Research Needs (all)'!$A$3:$A$196, 0))))</f>
        <v/>
      </c>
      <c r="F142" s="77" t="str">
        <f>IF($B142 = "", "", IF(INDEX('Research Needs (all)'!M$3:M$196, MATCH($B142,'Research Needs (all)'!$A$3:$A$196, 0)) = 0, "", INDEX('Research Needs (all)'!M$3:M$196, MATCH($B142,'Research Needs (all)'!$A$3:$A$196, 0))))</f>
        <v/>
      </c>
      <c r="G142" s="77" t="str">
        <f>IF($B142 = "", "", IF(INDEX('Research Needs (all)'!N$3:N$196, MATCH($B142,'Research Needs (all)'!$A$3:$A$196, 0)) = 0, "", INDEX('Research Needs (all)'!N$3:N$196, MATCH($B142,'Research Needs (all)'!$A$3:$A$196, 0))))</f>
        <v/>
      </c>
    </row>
    <row r="143" spans="2:7" ht="15" customHeight="1" x14ac:dyDescent="0.25">
      <c r="B143" s="76"/>
      <c r="C143" s="77" t="str">
        <f>IF($B143="", "", INDEX('Research Needs (all)'!$B$3:$B$196, MATCH($B143,'Research Needs (all)'!$A$3:$A$196, 0)))</f>
        <v/>
      </c>
      <c r="D143" s="77" t="str">
        <f>IF($B143 = "", "", INDEX('Research Needs (all)'!$E$3:$E$196, MATCH($B143,'Research Needs (all)'!$A$3:$A$196, 0)))</f>
        <v/>
      </c>
      <c r="E143" s="77" t="str">
        <f>IF($B143 = "", "", IF(INDEX('Research Needs (all)'!#REF!, MATCH($B143,'Research Needs (all)'!$A$3:$A$196, 0)) = 0, "", INDEX('Research Needs (all)'!#REF!, MATCH($B143,'Research Needs (all)'!$A$3:$A$196, 0))))</f>
        <v/>
      </c>
      <c r="F143" s="77" t="str">
        <f>IF($B143 = "", "", IF(INDEX('Research Needs (all)'!M$3:M$196, MATCH($B143,'Research Needs (all)'!$A$3:$A$196, 0)) = 0, "", INDEX('Research Needs (all)'!M$3:M$196, MATCH($B143,'Research Needs (all)'!$A$3:$A$196, 0))))</f>
        <v/>
      </c>
      <c r="G143" s="77" t="str">
        <f>IF($B143 = "", "", IF(INDEX('Research Needs (all)'!N$3:N$196, MATCH($B143,'Research Needs (all)'!$A$3:$A$196, 0)) = 0, "", INDEX('Research Needs (all)'!N$3:N$196, MATCH($B143,'Research Needs (all)'!$A$3:$A$196, 0))))</f>
        <v/>
      </c>
    </row>
    <row r="144" spans="2:7" ht="15" customHeight="1" x14ac:dyDescent="0.25">
      <c r="B144" s="76"/>
      <c r="C144" s="77" t="str">
        <f>IF($B144="", "", INDEX('Research Needs (all)'!$B$3:$B$196, MATCH($B144,'Research Needs (all)'!$A$3:$A$196, 0)))</f>
        <v/>
      </c>
      <c r="D144" s="77" t="str">
        <f>IF($B144 = "", "", INDEX('Research Needs (all)'!$E$3:$E$196, MATCH($B144,'Research Needs (all)'!$A$3:$A$196, 0)))</f>
        <v/>
      </c>
      <c r="E144" s="77" t="str">
        <f>IF($B144 = "", "", IF(INDEX('Research Needs (all)'!#REF!, MATCH($B144,'Research Needs (all)'!$A$3:$A$196, 0)) = 0, "", INDEX('Research Needs (all)'!#REF!, MATCH($B144,'Research Needs (all)'!$A$3:$A$196, 0))))</f>
        <v/>
      </c>
      <c r="F144" s="77" t="str">
        <f>IF($B144 = "", "", IF(INDEX('Research Needs (all)'!M$3:M$196, MATCH($B144,'Research Needs (all)'!$A$3:$A$196, 0)) = 0, "", INDEX('Research Needs (all)'!M$3:M$196, MATCH($B144,'Research Needs (all)'!$A$3:$A$196, 0))))</f>
        <v/>
      </c>
      <c r="G144" s="77" t="str">
        <f>IF($B144 = "", "", IF(INDEX('Research Needs (all)'!N$3:N$196, MATCH($B144,'Research Needs (all)'!$A$3:$A$196, 0)) = 0, "", INDEX('Research Needs (all)'!N$3:N$196, MATCH($B144,'Research Needs (all)'!$A$3:$A$196, 0))))</f>
        <v/>
      </c>
    </row>
    <row r="145" spans="2:7" ht="15" customHeight="1" x14ac:dyDescent="0.25">
      <c r="B145" s="76"/>
      <c r="C145" s="77" t="str">
        <f>IF($B145="", "", INDEX('Research Needs (all)'!$B$3:$B$196, MATCH($B145,'Research Needs (all)'!$A$3:$A$196, 0)))</f>
        <v/>
      </c>
      <c r="D145" s="77" t="str">
        <f>IF($B145 = "", "", INDEX('Research Needs (all)'!$E$3:$E$196, MATCH($B145,'Research Needs (all)'!$A$3:$A$196, 0)))</f>
        <v/>
      </c>
      <c r="E145" s="77" t="str">
        <f>IF($B145 = "", "", IF(INDEX('Research Needs (all)'!#REF!, MATCH($B145,'Research Needs (all)'!$A$3:$A$196, 0)) = 0, "", INDEX('Research Needs (all)'!#REF!, MATCH($B145,'Research Needs (all)'!$A$3:$A$196, 0))))</f>
        <v/>
      </c>
      <c r="F145" s="77" t="str">
        <f>IF($B145 = "", "", IF(INDEX('Research Needs (all)'!M$3:M$196, MATCH($B145,'Research Needs (all)'!$A$3:$A$196, 0)) = 0, "", INDEX('Research Needs (all)'!M$3:M$196, MATCH($B145,'Research Needs (all)'!$A$3:$A$196, 0))))</f>
        <v/>
      </c>
      <c r="G145" s="77" t="str">
        <f>IF($B145 = "", "", IF(INDEX('Research Needs (all)'!N$3:N$196, MATCH($B145,'Research Needs (all)'!$A$3:$A$196, 0)) = 0, "", INDEX('Research Needs (all)'!N$3:N$196, MATCH($B145,'Research Needs (all)'!$A$3:$A$196, 0))))</f>
        <v/>
      </c>
    </row>
    <row r="146" spans="2:7" ht="15" customHeight="1" x14ac:dyDescent="0.25">
      <c r="B146" s="76"/>
      <c r="C146" s="77" t="str">
        <f>IF($B146="", "", INDEX('Research Needs (all)'!$B$3:$B$196, MATCH($B146,'Research Needs (all)'!$A$3:$A$196, 0)))</f>
        <v/>
      </c>
      <c r="D146" s="77" t="str">
        <f>IF($B146 = "", "", INDEX('Research Needs (all)'!$E$3:$E$196, MATCH($B146,'Research Needs (all)'!$A$3:$A$196, 0)))</f>
        <v/>
      </c>
      <c r="E146" s="77" t="str">
        <f>IF($B146 = "", "", IF(INDEX('Research Needs (all)'!#REF!, MATCH($B146,'Research Needs (all)'!$A$3:$A$196, 0)) = 0, "", INDEX('Research Needs (all)'!#REF!, MATCH($B146,'Research Needs (all)'!$A$3:$A$196, 0))))</f>
        <v/>
      </c>
      <c r="F146" s="77" t="str">
        <f>IF($B146 = "", "", IF(INDEX('Research Needs (all)'!M$3:M$196, MATCH($B146,'Research Needs (all)'!$A$3:$A$196, 0)) = 0, "", INDEX('Research Needs (all)'!M$3:M$196, MATCH($B146,'Research Needs (all)'!$A$3:$A$196, 0))))</f>
        <v/>
      </c>
      <c r="G146" s="77" t="str">
        <f>IF($B146 = "", "", IF(INDEX('Research Needs (all)'!N$3:N$196, MATCH($B146,'Research Needs (all)'!$A$3:$A$196, 0)) = 0, "", INDEX('Research Needs (all)'!N$3:N$196, MATCH($B146,'Research Needs (all)'!$A$3:$A$196, 0))))</f>
        <v/>
      </c>
    </row>
    <row r="147" spans="2:7" ht="15" customHeight="1" x14ac:dyDescent="0.25">
      <c r="B147" s="76"/>
      <c r="C147" s="77" t="str">
        <f>IF($B147="", "", INDEX('Research Needs (all)'!$B$3:$B$196, MATCH($B147,'Research Needs (all)'!$A$3:$A$196, 0)))</f>
        <v/>
      </c>
      <c r="D147" s="77" t="str">
        <f>IF($B147 = "", "", INDEX('Research Needs (all)'!$E$3:$E$196, MATCH($B147,'Research Needs (all)'!$A$3:$A$196, 0)))</f>
        <v/>
      </c>
      <c r="E147" s="77" t="str">
        <f>IF($B147 = "", "", IF(INDEX('Research Needs (all)'!#REF!, MATCH($B147,'Research Needs (all)'!$A$3:$A$196, 0)) = 0, "", INDEX('Research Needs (all)'!#REF!, MATCH($B147,'Research Needs (all)'!$A$3:$A$196, 0))))</f>
        <v/>
      </c>
      <c r="F147" s="77" t="str">
        <f>IF($B147 = "", "", IF(INDEX('Research Needs (all)'!M$3:M$196, MATCH($B147,'Research Needs (all)'!$A$3:$A$196, 0)) = 0, "", INDEX('Research Needs (all)'!M$3:M$196, MATCH($B147,'Research Needs (all)'!$A$3:$A$196, 0))))</f>
        <v/>
      </c>
      <c r="G147" s="77" t="str">
        <f>IF($B147 = "", "", IF(INDEX('Research Needs (all)'!N$3:N$196, MATCH($B147,'Research Needs (all)'!$A$3:$A$196, 0)) = 0, "", INDEX('Research Needs (all)'!N$3:N$196, MATCH($B147,'Research Needs (all)'!$A$3:$A$196, 0))))</f>
        <v/>
      </c>
    </row>
    <row r="148" spans="2:7" ht="15" customHeight="1" x14ac:dyDescent="0.25">
      <c r="B148" s="76"/>
      <c r="C148" s="77" t="str">
        <f>IF($B148="", "", INDEX('Research Needs (all)'!$B$3:$B$196, MATCH($B148,'Research Needs (all)'!$A$3:$A$196, 0)))</f>
        <v/>
      </c>
      <c r="D148" s="77" t="str">
        <f>IF($B148 = "", "", INDEX('Research Needs (all)'!$E$3:$E$196, MATCH($B148,'Research Needs (all)'!$A$3:$A$196, 0)))</f>
        <v/>
      </c>
      <c r="E148" s="77" t="str">
        <f>IF($B148 = "", "", IF(INDEX('Research Needs (all)'!#REF!, MATCH($B148,'Research Needs (all)'!$A$3:$A$196, 0)) = 0, "", INDEX('Research Needs (all)'!#REF!, MATCH($B148,'Research Needs (all)'!$A$3:$A$196, 0))))</f>
        <v/>
      </c>
      <c r="F148" s="77" t="str">
        <f>IF($B148 = "", "", IF(INDEX('Research Needs (all)'!M$3:M$196, MATCH($B148,'Research Needs (all)'!$A$3:$A$196, 0)) = 0, "", INDEX('Research Needs (all)'!M$3:M$196, MATCH($B148,'Research Needs (all)'!$A$3:$A$196, 0))))</f>
        <v/>
      </c>
      <c r="G148" s="77" t="str">
        <f>IF($B148 = "", "", IF(INDEX('Research Needs (all)'!N$3:N$196, MATCH($B148,'Research Needs (all)'!$A$3:$A$196, 0)) = 0, "", INDEX('Research Needs (all)'!N$3:N$196, MATCH($B148,'Research Needs (all)'!$A$3:$A$196, 0))))</f>
        <v/>
      </c>
    </row>
    <row r="149" spans="2:7" ht="15" customHeight="1" x14ac:dyDescent="0.25">
      <c r="B149" s="76"/>
      <c r="C149" s="77" t="str">
        <f>IF($B149="", "", INDEX('Research Needs (all)'!$B$3:$B$196, MATCH($B149,'Research Needs (all)'!$A$3:$A$196, 0)))</f>
        <v/>
      </c>
      <c r="D149" s="77" t="str">
        <f>IF($B149 = "", "", INDEX('Research Needs (all)'!$E$3:$E$196, MATCH($B149,'Research Needs (all)'!$A$3:$A$196, 0)))</f>
        <v/>
      </c>
      <c r="E149" s="77" t="str">
        <f>IF($B149 = "", "", IF(INDEX('Research Needs (all)'!#REF!, MATCH($B149,'Research Needs (all)'!$A$3:$A$196, 0)) = 0, "", INDEX('Research Needs (all)'!#REF!, MATCH($B149,'Research Needs (all)'!$A$3:$A$196, 0))))</f>
        <v/>
      </c>
      <c r="F149" s="77" t="str">
        <f>IF($B149 = "", "", IF(INDEX('Research Needs (all)'!M$3:M$196, MATCH($B149,'Research Needs (all)'!$A$3:$A$196, 0)) = 0, "", INDEX('Research Needs (all)'!M$3:M$196, MATCH($B149,'Research Needs (all)'!$A$3:$A$196, 0))))</f>
        <v/>
      </c>
      <c r="G149" s="77" t="str">
        <f>IF($B149 = "", "", IF(INDEX('Research Needs (all)'!N$3:N$196, MATCH($B149,'Research Needs (all)'!$A$3:$A$196, 0)) = 0, "", INDEX('Research Needs (all)'!N$3:N$196, MATCH($B149,'Research Needs (all)'!$A$3:$A$196, 0))))</f>
        <v/>
      </c>
    </row>
    <row r="150" spans="2:7" ht="15" customHeight="1" x14ac:dyDescent="0.25">
      <c r="B150" s="76"/>
      <c r="C150" s="77" t="str">
        <f>IF($B150="", "", INDEX('Research Needs (all)'!$B$3:$B$196, MATCH($B150,'Research Needs (all)'!$A$3:$A$196, 0)))</f>
        <v/>
      </c>
      <c r="D150" s="77" t="str">
        <f>IF($B150 = "", "", INDEX('Research Needs (all)'!$E$3:$E$196, MATCH($B150,'Research Needs (all)'!$A$3:$A$196, 0)))</f>
        <v/>
      </c>
      <c r="E150" s="77" t="str">
        <f>IF($B150 = "", "", IF(INDEX('Research Needs (all)'!#REF!, MATCH($B150,'Research Needs (all)'!$A$3:$A$196, 0)) = 0, "", INDEX('Research Needs (all)'!#REF!, MATCH($B150,'Research Needs (all)'!$A$3:$A$196, 0))))</f>
        <v/>
      </c>
      <c r="F150" s="77" t="str">
        <f>IF($B150 = "", "", IF(INDEX('Research Needs (all)'!M$3:M$196, MATCH($B150,'Research Needs (all)'!$A$3:$A$196, 0)) = 0, "", INDEX('Research Needs (all)'!M$3:M$196, MATCH($B150,'Research Needs (all)'!$A$3:$A$196, 0))))</f>
        <v/>
      </c>
      <c r="G150" s="77" t="str">
        <f>IF($B150 = "", "", IF(INDEX('Research Needs (all)'!N$3:N$196, MATCH($B150,'Research Needs (all)'!$A$3:$A$196, 0)) = 0, "", INDEX('Research Needs (all)'!N$3:N$196, MATCH($B150,'Research Needs (all)'!$A$3:$A$196, 0))))</f>
        <v/>
      </c>
    </row>
    <row r="151" spans="2:7" ht="15" customHeight="1" x14ac:dyDescent="0.25">
      <c r="B151" s="76"/>
      <c r="C151" s="77" t="str">
        <f>IF($B151="", "", INDEX('Research Needs (all)'!$B$3:$B$196, MATCH($B151,'Research Needs (all)'!$A$3:$A$196, 0)))</f>
        <v/>
      </c>
      <c r="D151" s="77" t="str">
        <f>IF($B151 = "", "", INDEX('Research Needs (all)'!$E$3:$E$196, MATCH($B151,'Research Needs (all)'!$A$3:$A$196, 0)))</f>
        <v/>
      </c>
      <c r="E151" s="77" t="str">
        <f>IF($B151 = "", "", IF(INDEX('Research Needs (all)'!#REF!, MATCH($B151,'Research Needs (all)'!$A$3:$A$196, 0)) = 0, "", INDEX('Research Needs (all)'!#REF!, MATCH($B151,'Research Needs (all)'!$A$3:$A$196, 0))))</f>
        <v/>
      </c>
      <c r="F151" s="77" t="str">
        <f>IF($B151 = "", "", IF(INDEX('Research Needs (all)'!M$3:M$196, MATCH($B151,'Research Needs (all)'!$A$3:$A$196, 0)) = 0, "", INDEX('Research Needs (all)'!M$3:M$196, MATCH($B151,'Research Needs (all)'!$A$3:$A$196, 0))))</f>
        <v/>
      </c>
      <c r="G151" s="77" t="str">
        <f>IF($B151 = "", "", IF(INDEX('Research Needs (all)'!N$3:N$196, MATCH($B151,'Research Needs (all)'!$A$3:$A$196, 0)) = 0, "", INDEX('Research Needs (all)'!N$3:N$196, MATCH($B151,'Research Needs (all)'!$A$3:$A$196, 0))))</f>
        <v/>
      </c>
    </row>
    <row r="152" spans="2:7" ht="15" customHeight="1" x14ac:dyDescent="0.25">
      <c r="B152" s="76"/>
      <c r="C152" s="77" t="str">
        <f>IF($B152="", "", INDEX('Research Needs (all)'!$B$3:$B$196, MATCH($B152,'Research Needs (all)'!$A$3:$A$196, 0)))</f>
        <v/>
      </c>
      <c r="D152" s="77" t="str">
        <f>IF($B152 = "", "", INDEX('Research Needs (all)'!$E$3:$E$196, MATCH($B152,'Research Needs (all)'!$A$3:$A$196, 0)))</f>
        <v/>
      </c>
      <c r="E152" s="77" t="str">
        <f>IF($B152 = "", "", IF(INDEX('Research Needs (all)'!#REF!, MATCH($B152,'Research Needs (all)'!$A$3:$A$196, 0)) = 0, "", INDEX('Research Needs (all)'!#REF!, MATCH($B152,'Research Needs (all)'!$A$3:$A$196, 0))))</f>
        <v/>
      </c>
      <c r="F152" s="77" t="str">
        <f>IF($B152 = "", "", IF(INDEX('Research Needs (all)'!M$3:M$196, MATCH($B152,'Research Needs (all)'!$A$3:$A$196, 0)) = 0, "", INDEX('Research Needs (all)'!M$3:M$196, MATCH($B152,'Research Needs (all)'!$A$3:$A$196, 0))))</f>
        <v/>
      </c>
      <c r="G152" s="77" t="str">
        <f>IF($B152 = "", "", IF(INDEX('Research Needs (all)'!N$3:N$196, MATCH($B152,'Research Needs (all)'!$A$3:$A$196, 0)) = 0, "", INDEX('Research Needs (all)'!N$3:N$196, MATCH($B152,'Research Needs (all)'!$A$3:$A$196, 0))))</f>
        <v/>
      </c>
    </row>
    <row r="153" spans="2:7" ht="15" customHeight="1" x14ac:dyDescent="0.25">
      <c r="B153" s="76"/>
      <c r="C153" s="77" t="str">
        <f>IF($B153="", "", INDEX('Research Needs (all)'!$B$3:$B$196, MATCH($B153,'Research Needs (all)'!$A$3:$A$196, 0)))</f>
        <v/>
      </c>
      <c r="D153" s="77" t="str">
        <f>IF($B153 = "", "", INDEX('Research Needs (all)'!$E$3:$E$196, MATCH($B153,'Research Needs (all)'!$A$3:$A$196, 0)))</f>
        <v/>
      </c>
      <c r="E153" s="77" t="str">
        <f>IF($B153 = "", "", IF(INDEX('Research Needs (all)'!#REF!, MATCH($B153,'Research Needs (all)'!$A$3:$A$196, 0)) = 0, "", INDEX('Research Needs (all)'!#REF!, MATCH($B153,'Research Needs (all)'!$A$3:$A$196, 0))))</f>
        <v/>
      </c>
      <c r="F153" s="77" t="str">
        <f>IF($B153 = "", "", IF(INDEX('Research Needs (all)'!M$3:M$196, MATCH($B153,'Research Needs (all)'!$A$3:$A$196, 0)) = 0, "", INDEX('Research Needs (all)'!M$3:M$196, MATCH($B153,'Research Needs (all)'!$A$3:$A$196, 0))))</f>
        <v/>
      </c>
      <c r="G153" s="77" t="str">
        <f>IF($B153 = "", "", IF(INDEX('Research Needs (all)'!N$3:N$196, MATCH($B153,'Research Needs (all)'!$A$3:$A$196, 0)) = 0, "", INDEX('Research Needs (all)'!N$3:N$196, MATCH($B153,'Research Needs (all)'!$A$3:$A$196, 0))))</f>
        <v/>
      </c>
    </row>
    <row r="154" spans="2:7" ht="15" customHeight="1" x14ac:dyDescent="0.25">
      <c r="B154" s="76"/>
      <c r="C154" s="77" t="str">
        <f>IF($B154="", "", INDEX('Research Needs (all)'!$B$3:$B$196, MATCH($B154,'Research Needs (all)'!$A$3:$A$196, 0)))</f>
        <v/>
      </c>
      <c r="D154" s="77" t="str">
        <f>IF($B154 = "", "", INDEX('Research Needs (all)'!$E$3:$E$196, MATCH($B154,'Research Needs (all)'!$A$3:$A$196, 0)))</f>
        <v/>
      </c>
      <c r="E154" s="77" t="str">
        <f>IF($B154 = "", "", IF(INDEX('Research Needs (all)'!#REF!, MATCH($B154,'Research Needs (all)'!$A$3:$A$196, 0)) = 0, "", INDEX('Research Needs (all)'!#REF!, MATCH($B154,'Research Needs (all)'!$A$3:$A$196, 0))))</f>
        <v/>
      </c>
      <c r="F154" s="77" t="str">
        <f>IF($B154 = "", "", IF(INDEX('Research Needs (all)'!M$3:M$196, MATCH($B154,'Research Needs (all)'!$A$3:$A$196, 0)) = 0, "", INDEX('Research Needs (all)'!M$3:M$196, MATCH($B154,'Research Needs (all)'!$A$3:$A$196, 0))))</f>
        <v/>
      </c>
      <c r="G154" s="77" t="str">
        <f>IF($B154 = "", "", IF(INDEX('Research Needs (all)'!N$3:N$196, MATCH($B154,'Research Needs (all)'!$A$3:$A$196, 0)) = 0, "", INDEX('Research Needs (all)'!N$3:N$196, MATCH($B154,'Research Needs (all)'!$A$3:$A$196, 0))))</f>
        <v/>
      </c>
    </row>
    <row r="155" spans="2:7" ht="15" customHeight="1" x14ac:dyDescent="0.25">
      <c r="B155" s="76"/>
      <c r="C155" s="77" t="str">
        <f>IF($B155="", "", INDEX('Research Needs (all)'!$B$3:$B$196, MATCH($B155,'Research Needs (all)'!$A$3:$A$196, 0)))</f>
        <v/>
      </c>
      <c r="D155" s="77" t="str">
        <f>IF($B155 = "", "", INDEX('Research Needs (all)'!$E$3:$E$196, MATCH($B155,'Research Needs (all)'!$A$3:$A$196, 0)))</f>
        <v/>
      </c>
      <c r="E155" s="77" t="str">
        <f>IF($B155 = "", "", IF(INDEX('Research Needs (all)'!#REF!, MATCH($B155,'Research Needs (all)'!$A$3:$A$196, 0)) = 0, "", INDEX('Research Needs (all)'!#REF!, MATCH($B155,'Research Needs (all)'!$A$3:$A$196, 0))))</f>
        <v/>
      </c>
      <c r="F155" s="77" t="str">
        <f>IF($B155 = "", "", IF(INDEX('Research Needs (all)'!M$3:M$196, MATCH($B155,'Research Needs (all)'!$A$3:$A$196, 0)) = 0, "", INDEX('Research Needs (all)'!M$3:M$196, MATCH($B155,'Research Needs (all)'!$A$3:$A$196, 0))))</f>
        <v/>
      </c>
      <c r="G155" s="77" t="str">
        <f>IF($B155 = "", "", IF(INDEX('Research Needs (all)'!N$3:N$196, MATCH($B155,'Research Needs (all)'!$A$3:$A$196, 0)) = 0, "", INDEX('Research Needs (all)'!N$3:N$196, MATCH($B155,'Research Needs (all)'!$A$3:$A$196, 0))))</f>
        <v/>
      </c>
    </row>
    <row r="156" spans="2:7" ht="15" customHeight="1" x14ac:dyDescent="0.25">
      <c r="B156" s="76"/>
      <c r="C156" s="77" t="str">
        <f>IF($B156="", "", INDEX('Research Needs (all)'!$B$3:$B$196, MATCH($B156,'Research Needs (all)'!$A$3:$A$196, 0)))</f>
        <v/>
      </c>
      <c r="D156" s="77" t="str">
        <f>IF($B156 = "", "", INDEX('Research Needs (all)'!$E$3:$E$196, MATCH($B156,'Research Needs (all)'!$A$3:$A$196, 0)))</f>
        <v/>
      </c>
      <c r="E156" s="77" t="str">
        <f>IF($B156 = "", "", IF(INDEX('Research Needs (all)'!#REF!, MATCH($B156,'Research Needs (all)'!$A$3:$A$196, 0)) = 0, "", INDEX('Research Needs (all)'!#REF!, MATCH($B156,'Research Needs (all)'!$A$3:$A$196, 0))))</f>
        <v/>
      </c>
      <c r="F156" s="77" t="str">
        <f>IF($B156 = "", "", IF(INDEX('Research Needs (all)'!M$3:M$196, MATCH($B156,'Research Needs (all)'!$A$3:$A$196, 0)) = 0, "", INDEX('Research Needs (all)'!M$3:M$196, MATCH($B156,'Research Needs (all)'!$A$3:$A$196, 0))))</f>
        <v/>
      </c>
      <c r="G156" s="77" t="str">
        <f>IF($B156 = "", "", IF(INDEX('Research Needs (all)'!N$3:N$196, MATCH($B156,'Research Needs (all)'!$A$3:$A$196, 0)) = 0, "", INDEX('Research Needs (all)'!N$3:N$196, MATCH($B156,'Research Needs (all)'!$A$3:$A$196, 0))))</f>
        <v/>
      </c>
    </row>
    <row r="157" spans="2:7" ht="15" customHeight="1" x14ac:dyDescent="0.25">
      <c r="B157" s="76"/>
      <c r="C157" s="77" t="str">
        <f>IF($B157="", "", INDEX('Research Needs (all)'!$B$3:$B$196, MATCH($B157,'Research Needs (all)'!$A$3:$A$196, 0)))</f>
        <v/>
      </c>
      <c r="D157" s="77" t="str">
        <f>IF($B157 = "", "", INDEX('Research Needs (all)'!$E$3:$E$196, MATCH($B157,'Research Needs (all)'!$A$3:$A$196, 0)))</f>
        <v/>
      </c>
      <c r="E157" s="77" t="str">
        <f>IF($B157 = "", "", IF(INDEX('Research Needs (all)'!#REF!, MATCH($B157,'Research Needs (all)'!$A$3:$A$196, 0)) = 0, "", INDEX('Research Needs (all)'!#REF!, MATCH($B157,'Research Needs (all)'!$A$3:$A$196, 0))))</f>
        <v/>
      </c>
      <c r="F157" s="77" t="str">
        <f>IF($B157 = "", "", IF(INDEX('Research Needs (all)'!M$3:M$196, MATCH($B157,'Research Needs (all)'!$A$3:$A$196, 0)) = 0, "", INDEX('Research Needs (all)'!M$3:M$196, MATCH($B157,'Research Needs (all)'!$A$3:$A$196, 0))))</f>
        <v/>
      </c>
      <c r="G157" s="77" t="str">
        <f>IF($B157 = "", "", IF(INDEX('Research Needs (all)'!N$3:N$196, MATCH($B157,'Research Needs (all)'!$A$3:$A$196, 0)) = 0, "", INDEX('Research Needs (all)'!N$3:N$196, MATCH($B157,'Research Needs (all)'!$A$3:$A$196, 0))))</f>
        <v/>
      </c>
    </row>
    <row r="158" spans="2:7" ht="15" customHeight="1" x14ac:dyDescent="0.25">
      <c r="B158" s="76"/>
      <c r="C158" s="77" t="str">
        <f>IF($B158="", "", INDEX('Research Needs (all)'!$B$3:$B$196, MATCH($B158,'Research Needs (all)'!$A$3:$A$196, 0)))</f>
        <v/>
      </c>
      <c r="D158" s="77" t="str">
        <f>IF($B158 = "", "", INDEX('Research Needs (all)'!$E$3:$E$196, MATCH($B158,'Research Needs (all)'!$A$3:$A$196, 0)))</f>
        <v/>
      </c>
      <c r="E158" s="77" t="str">
        <f>IF($B158 = "", "", IF(INDEX('Research Needs (all)'!#REF!, MATCH($B158,'Research Needs (all)'!$A$3:$A$196, 0)) = 0, "", INDEX('Research Needs (all)'!#REF!, MATCH($B158,'Research Needs (all)'!$A$3:$A$196, 0))))</f>
        <v/>
      </c>
      <c r="F158" s="77" t="str">
        <f>IF($B158 = "", "", IF(INDEX('Research Needs (all)'!M$3:M$196, MATCH($B158,'Research Needs (all)'!$A$3:$A$196, 0)) = 0, "", INDEX('Research Needs (all)'!M$3:M$196, MATCH($B158,'Research Needs (all)'!$A$3:$A$196, 0))))</f>
        <v/>
      </c>
      <c r="G158" s="77" t="str">
        <f>IF($B158 = "", "", IF(INDEX('Research Needs (all)'!N$3:N$196, MATCH($B158,'Research Needs (all)'!$A$3:$A$196, 0)) = 0, "", INDEX('Research Needs (all)'!N$3:N$196, MATCH($B158,'Research Needs (all)'!$A$3:$A$196, 0))))</f>
        <v/>
      </c>
    </row>
    <row r="159" spans="2:7" ht="15" customHeight="1" x14ac:dyDescent="0.25">
      <c r="B159" s="76"/>
      <c r="C159" s="77" t="str">
        <f>IF($B159="", "", INDEX('Research Needs (all)'!$B$3:$B$196, MATCH($B159,'Research Needs (all)'!$A$3:$A$196, 0)))</f>
        <v/>
      </c>
      <c r="D159" s="77" t="str">
        <f>IF($B159 = "", "", INDEX('Research Needs (all)'!$E$3:$E$196, MATCH($B159,'Research Needs (all)'!$A$3:$A$196, 0)))</f>
        <v/>
      </c>
      <c r="E159" s="77" t="str">
        <f>IF($B159 = "", "", IF(INDEX('Research Needs (all)'!#REF!, MATCH($B159,'Research Needs (all)'!$A$3:$A$196, 0)) = 0, "", INDEX('Research Needs (all)'!#REF!, MATCH($B159,'Research Needs (all)'!$A$3:$A$196, 0))))</f>
        <v/>
      </c>
      <c r="F159" s="77" t="str">
        <f>IF($B159 = "", "", IF(INDEX('Research Needs (all)'!M$3:M$196, MATCH($B159,'Research Needs (all)'!$A$3:$A$196, 0)) = 0, "", INDEX('Research Needs (all)'!M$3:M$196, MATCH($B159,'Research Needs (all)'!$A$3:$A$196, 0))))</f>
        <v/>
      </c>
      <c r="G159" s="77" t="str">
        <f>IF($B159 = "", "", IF(INDEX('Research Needs (all)'!N$3:N$196, MATCH($B159,'Research Needs (all)'!$A$3:$A$196, 0)) = 0, "", INDEX('Research Needs (all)'!N$3:N$196, MATCH($B159,'Research Needs (all)'!$A$3:$A$196, 0))))</f>
        <v/>
      </c>
    </row>
    <row r="160" spans="2:7" ht="15" customHeight="1" x14ac:dyDescent="0.25">
      <c r="B160" s="76"/>
      <c r="C160" s="77" t="str">
        <f>IF($B160="", "", INDEX('Research Needs (all)'!$B$3:$B$196, MATCH($B160,'Research Needs (all)'!$A$3:$A$196, 0)))</f>
        <v/>
      </c>
      <c r="D160" s="77" t="str">
        <f>IF($B160 = "", "", INDEX('Research Needs (all)'!$E$3:$E$196, MATCH($B160,'Research Needs (all)'!$A$3:$A$196, 0)))</f>
        <v/>
      </c>
      <c r="E160" s="77" t="str">
        <f>IF($B160 = "", "", IF(INDEX('Research Needs (all)'!#REF!, MATCH($B160,'Research Needs (all)'!$A$3:$A$196, 0)) = 0, "", INDEX('Research Needs (all)'!#REF!, MATCH($B160,'Research Needs (all)'!$A$3:$A$196, 0))))</f>
        <v/>
      </c>
      <c r="F160" s="77" t="str">
        <f>IF($B160 = "", "", IF(INDEX('Research Needs (all)'!M$3:M$196, MATCH($B160,'Research Needs (all)'!$A$3:$A$196, 0)) = 0, "", INDEX('Research Needs (all)'!M$3:M$196, MATCH($B160,'Research Needs (all)'!$A$3:$A$196, 0))))</f>
        <v/>
      </c>
      <c r="G160" s="77" t="str">
        <f>IF($B160 = "", "", IF(INDEX('Research Needs (all)'!N$3:N$196, MATCH($B160,'Research Needs (all)'!$A$3:$A$196, 0)) = 0, "", INDEX('Research Needs (all)'!N$3:N$196, MATCH($B160,'Research Needs (all)'!$A$3:$A$196, 0))))</f>
        <v/>
      </c>
    </row>
    <row r="161" spans="2:7" ht="15" customHeight="1" x14ac:dyDescent="0.25">
      <c r="B161" s="76"/>
      <c r="C161" s="77" t="str">
        <f>IF($B161="", "", INDEX('Research Needs (all)'!$B$3:$B$196, MATCH($B161,'Research Needs (all)'!$A$3:$A$196, 0)))</f>
        <v/>
      </c>
      <c r="D161" s="77" t="str">
        <f>IF($B161 = "", "", INDEX('Research Needs (all)'!$E$3:$E$196, MATCH($B161,'Research Needs (all)'!$A$3:$A$196, 0)))</f>
        <v/>
      </c>
      <c r="E161" s="77" t="str">
        <f>IF($B161 = "", "", IF(INDEX('Research Needs (all)'!#REF!, MATCH($B161,'Research Needs (all)'!$A$3:$A$196, 0)) = 0, "", INDEX('Research Needs (all)'!#REF!, MATCH($B161,'Research Needs (all)'!$A$3:$A$196, 0))))</f>
        <v/>
      </c>
      <c r="F161" s="77" t="str">
        <f>IF($B161 = "", "", IF(INDEX('Research Needs (all)'!M$3:M$196, MATCH($B161,'Research Needs (all)'!$A$3:$A$196, 0)) = 0, "", INDEX('Research Needs (all)'!M$3:M$196, MATCH($B161,'Research Needs (all)'!$A$3:$A$196, 0))))</f>
        <v/>
      </c>
      <c r="G161" s="77" t="str">
        <f>IF($B161 = "", "", IF(INDEX('Research Needs (all)'!N$3:N$196, MATCH($B161,'Research Needs (all)'!$A$3:$A$196, 0)) = 0, "", INDEX('Research Needs (all)'!N$3:N$196, MATCH($B161,'Research Needs (all)'!$A$3:$A$196, 0))))</f>
        <v/>
      </c>
    </row>
    <row r="162" spans="2:7" ht="15" customHeight="1" x14ac:dyDescent="0.25">
      <c r="B162" s="76"/>
      <c r="C162" s="77" t="str">
        <f>IF($B162="", "", INDEX('Research Needs (all)'!$B$3:$B$196, MATCH($B162,'Research Needs (all)'!$A$3:$A$196, 0)))</f>
        <v/>
      </c>
      <c r="D162" s="77" t="str">
        <f>IF($B162 = "", "", INDEX('Research Needs (all)'!$E$3:$E$196, MATCH($B162,'Research Needs (all)'!$A$3:$A$196, 0)))</f>
        <v/>
      </c>
      <c r="E162" s="77" t="str">
        <f>IF($B162 = "", "", IF(INDEX('Research Needs (all)'!#REF!, MATCH($B162,'Research Needs (all)'!$A$3:$A$196, 0)) = 0, "", INDEX('Research Needs (all)'!#REF!, MATCH($B162,'Research Needs (all)'!$A$3:$A$196, 0))))</f>
        <v/>
      </c>
      <c r="F162" s="77" t="str">
        <f>IF($B162 = "", "", IF(INDEX('Research Needs (all)'!M$3:M$196, MATCH($B162,'Research Needs (all)'!$A$3:$A$196, 0)) = 0, "", INDEX('Research Needs (all)'!M$3:M$196, MATCH($B162,'Research Needs (all)'!$A$3:$A$196, 0))))</f>
        <v/>
      </c>
      <c r="G162" s="77" t="str">
        <f>IF($B162 = "", "", IF(INDEX('Research Needs (all)'!N$3:N$196, MATCH($B162,'Research Needs (all)'!$A$3:$A$196, 0)) = 0, "", INDEX('Research Needs (all)'!N$3:N$196, MATCH($B162,'Research Needs (all)'!$A$3:$A$196, 0))))</f>
        <v/>
      </c>
    </row>
    <row r="163" spans="2:7" ht="15" customHeight="1" x14ac:dyDescent="0.25">
      <c r="B163" s="76"/>
      <c r="C163" s="77" t="str">
        <f>IF($B163="", "", INDEX('Research Needs (all)'!$B$3:$B$196, MATCH($B163,'Research Needs (all)'!$A$3:$A$196, 0)))</f>
        <v/>
      </c>
      <c r="D163" s="77" t="str">
        <f>IF($B163 = "", "", INDEX('Research Needs (all)'!$E$3:$E$196, MATCH($B163,'Research Needs (all)'!$A$3:$A$196, 0)))</f>
        <v/>
      </c>
      <c r="E163" s="77" t="str">
        <f>IF($B163 = "", "", IF(INDEX('Research Needs (all)'!#REF!, MATCH($B163,'Research Needs (all)'!$A$3:$A$196, 0)) = 0, "", INDEX('Research Needs (all)'!#REF!, MATCH($B163,'Research Needs (all)'!$A$3:$A$196, 0))))</f>
        <v/>
      </c>
      <c r="F163" s="77" t="str">
        <f>IF($B163 = "", "", IF(INDEX('Research Needs (all)'!M$3:M$196, MATCH($B163,'Research Needs (all)'!$A$3:$A$196, 0)) = 0, "", INDEX('Research Needs (all)'!M$3:M$196, MATCH($B163,'Research Needs (all)'!$A$3:$A$196, 0))))</f>
        <v/>
      </c>
      <c r="G163" s="77" t="str">
        <f>IF($B163 = "", "", IF(INDEX('Research Needs (all)'!N$3:N$196, MATCH($B163,'Research Needs (all)'!$A$3:$A$196, 0)) = 0, "", INDEX('Research Needs (all)'!N$3:N$196, MATCH($B163,'Research Needs (all)'!$A$3:$A$196, 0))))</f>
        <v/>
      </c>
    </row>
    <row r="164" spans="2:7" ht="15" customHeight="1" x14ac:dyDescent="0.25">
      <c r="B164" s="76"/>
      <c r="C164" s="77" t="str">
        <f>IF($B164="", "", INDEX('Research Needs (all)'!$B$3:$B$196, MATCH($B164,'Research Needs (all)'!$A$3:$A$196, 0)))</f>
        <v/>
      </c>
      <c r="D164" s="77" t="str">
        <f>IF($B164 = "", "", INDEX('Research Needs (all)'!$E$3:$E$196, MATCH($B164,'Research Needs (all)'!$A$3:$A$196, 0)))</f>
        <v/>
      </c>
      <c r="E164" s="77" t="str">
        <f>IF($B164 = "", "", IF(INDEX('Research Needs (all)'!#REF!, MATCH($B164,'Research Needs (all)'!$A$3:$A$196, 0)) = 0, "", INDEX('Research Needs (all)'!#REF!, MATCH($B164,'Research Needs (all)'!$A$3:$A$196, 0))))</f>
        <v/>
      </c>
      <c r="F164" s="77" t="str">
        <f>IF($B164 = "", "", IF(INDEX('Research Needs (all)'!M$3:M$196, MATCH($B164,'Research Needs (all)'!$A$3:$A$196, 0)) = 0, "", INDEX('Research Needs (all)'!M$3:M$196, MATCH($B164,'Research Needs (all)'!$A$3:$A$196, 0))))</f>
        <v/>
      </c>
      <c r="G164" s="77" t="str">
        <f>IF($B164 = "", "", IF(INDEX('Research Needs (all)'!N$3:N$196, MATCH($B164,'Research Needs (all)'!$A$3:$A$196, 0)) = 0, "", INDEX('Research Needs (all)'!N$3:N$196, MATCH($B164,'Research Needs (all)'!$A$3:$A$196, 0))))</f>
        <v/>
      </c>
    </row>
    <row r="165" spans="2:7" ht="15" customHeight="1" x14ac:dyDescent="0.25">
      <c r="B165" s="76"/>
      <c r="C165" s="77" t="str">
        <f>IF($B165="", "", INDEX('Research Needs (all)'!$B$3:$B$196, MATCH($B165,'Research Needs (all)'!$A$3:$A$196, 0)))</f>
        <v/>
      </c>
      <c r="D165" s="77" t="str">
        <f>IF($B165 = "", "", INDEX('Research Needs (all)'!$E$3:$E$196, MATCH($B165,'Research Needs (all)'!$A$3:$A$196, 0)))</f>
        <v/>
      </c>
      <c r="E165" s="77" t="str">
        <f>IF($B165 = "", "", IF(INDEX('Research Needs (all)'!#REF!, MATCH($B165,'Research Needs (all)'!$A$3:$A$196, 0)) = 0, "", INDEX('Research Needs (all)'!#REF!, MATCH($B165,'Research Needs (all)'!$A$3:$A$196, 0))))</f>
        <v/>
      </c>
      <c r="F165" s="77" t="str">
        <f>IF($B165 = "", "", IF(INDEX('Research Needs (all)'!M$3:M$196, MATCH($B165,'Research Needs (all)'!$A$3:$A$196, 0)) = 0, "", INDEX('Research Needs (all)'!M$3:M$196, MATCH($B165,'Research Needs (all)'!$A$3:$A$196, 0))))</f>
        <v/>
      </c>
      <c r="G165" s="77" t="str">
        <f>IF($B165 = "", "", IF(INDEX('Research Needs (all)'!N$3:N$196, MATCH($B165,'Research Needs (all)'!$A$3:$A$196, 0)) = 0, "", INDEX('Research Needs (all)'!N$3:N$196, MATCH($B165,'Research Needs (all)'!$A$3:$A$196, 0))))</f>
        <v/>
      </c>
    </row>
    <row r="166" spans="2:7" ht="15" customHeight="1" x14ac:dyDescent="0.25">
      <c r="B166" s="76"/>
      <c r="C166" s="77" t="str">
        <f>IF($B166="", "", INDEX('Research Needs (all)'!$B$3:$B$196, MATCH($B166,'Research Needs (all)'!$A$3:$A$196, 0)))</f>
        <v/>
      </c>
      <c r="D166" s="77" t="str">
        <f>IF($B166 = "", "", INDEX('Research Needs (all)'!$E$3:$E$196, MATCH($B166,'Research Needs (all)'!$A$3:$A$196, 0)))</f>
        <v/>
      </c>
      <c r="E166" s="77" t="str">
        <f>IF($B166 = "", "", IF(INDEX('Research Needs (all)'!#REF!, MATCH($B166,'Research Needs (all)'!$A$3:$A$196, 0)) = 0, "", INDEX('Research Needs (all)'!#REF!, MATCH($B166,'Research Needs (all)'!$A$3:$A$196, 0))))</f>
        <v/>
      </c>
      <c r="F166" s="77" t="str">
        <f>IF($B166 = "", "", IF(INDEX('Research Needs (all)'!M$3:M$196, MATCH($B166,'Research Needs (all)'!$A$3:$A$196, 0)) = 0, "", INDEX('Research Needs (all)'!M$3:M$196, MATCH($B166,'Research Needs (all)'!$A$3:$A$196, 0))))</f>
        <v/>
      </c>
      <c r="G166" s="77" t="str">
        <f>IF($B166 = "", "", IF(INDEX('Research Needs (all)'!N$3:N$196, MATCH($B166,'Research Needs (all)'!$A$3:$A$196, 0)) = 0, "", INDEX('Research Needs (all)'!N$3:N$196, MATCH($B166,'Research Needs (all)'!$A$3:$A$196, 0))))</f>
        <v/>
      </c>
    </row>
    <row r="167" spans="2:7" ht="15" customHeight="1" x14ac:dyDescent="0.25">
      <c r="B167" s="76"/>
      <c r="C167" s="77" t="str">
        <f>IF($B167="", "", INDEX('Research Needs (all)'!$B$3:$B$196, MATCH($B167,'Research Needs (all)'!$A$3:$A$196, 0)))</f>
        <v/>
      </c>
      <c r="D167" s="77" t="str">
        <f>IF($B167 = "", "", INDEX('Research Needs (all)'!$E$3:$E$196, MATCH($B167,'Research Needs (all)'!$A$3:$A$196, 0)))</f>
        <v/>
      </c>
      <c r="E167" s="77" t="str">
        <f>IF($B167 = "", "", IF(INDEX('Research Needs (all)'!#REF!, MATCH($B167,'Research Needs (all)'!$A$3:$A$196, 0)) = 0, "", INDEX('Research Needs (all)'!#REF!, MATCH($B167,'Research Needs (all)'!$A$3:$A$196, 0))))</f>
        <v/>
      </c>
      <c r="F167" s="77" t="str">
        <f>IF($B167 = "", "", IF(INDEX('Research Needs (all)'!M$3:M$196, MATCH($B167,'Research Needs (all)'!$A$3:$A$196, 0)) = 0, "", INDEX('Research Needs (all)'!M$3:M$196, MATCH($B167,'Research Needs (all)'!$A$3:$A$196, 0))))</f>
        <v/>
      </c>
      <c r="G167" s="77" t="str">
        <f>IF($B167 = "", "", IF(INDEX('Research Needs (all)'!N$3:N$196, MATCH($B167,'Research Needs (all)'!$A$3:$A$196, 0)) = 0, "", INDEX('Research Needs (all)'!N$3:N$196, MATCH($B167,'Research Needs (all)'!$A$3:$A$196, 0))))</f>
        <v/>
      </c>
    </row>
    <row r="168" spans="2:7" ht="15" customHeight="1" x14ac:dyDescent="0.25">
      <c r="B168" s="76"/>
      <c r="C168" s="77" t="str">
        <f>IF($B168="", "", INDEX('Research Needs (all)'!$B$3:$B$196, MATCH($B168,'Research Needs (all)'!$A$3:$A$196, 0)))</f>
        <v/>
      </c>
      <c r="D168" s="77" t="str">
        <f>IF($B168 = "", "", INDEX('Research Needs (all)'!$E$3:$E$196, MATCH($B168,'Research Needs (all)'!$A$3:$A$196, 0)))</f>
        <v/>
      </c>
      <c r="E168" s="77" t="str">
        <f>IF($B168 = "", "", IF(INDEX('Research Needs (all)'!#REF!, MATCH($B168,'Research Needs (all)'!$A$3:$A$196, 0)) = 0, "", INDEX('Research Needs (all)'!#REF!, MATCH($B168,'Research Needs (all)'!$A$3:$A$196, 0))))</f>
        <v/>
      </c>
      <c r="F168" s="77" t="str">
        <f>IF($B168 = "", "", IF(INDEX('Research Needs (all)'!M$3:M$196, MATCH($B168,'Research Needs (all)'!$A$3:$A$196, 0)) = 0, "", INDEX('Research Needs (all)'!M$3:M$196, MATCH($B168,'Research Needs (all)'!$A$3:$A$196, 0))))</f>
        <v/>
      </c>
      <c r="G168" s="77" t="str">
        <f>IF($B168 = "", "", IF(INDEX('Research Needs (all)'!N$3:N$196, MATCH($B168,'Research Needs (all)'!$A$3:$A$196, 0)) = 0, "", INDEX('Research Needs (all)'!N$3:N$196, MATCH($B168,'Research Needs (all)'!$A$3:$A$196, 0))))</f>
        <v/>
      </c>
    </row>
    <row r="169" spans="2:7" ht="15" customHeight="1" x14ac:dyDescent="0.25">
      <c r="B169" s="76"/>
      <c r="C169" s="77" t="str">
        <f>IF($B169="", "", INDEX('Research Needs (all)'!$B$3:$B$196, MATCH($B169,'Research Needs (all)'!$A$3:$A$196, 0)))</f>
        <v/>
      </c>
      <c r="D169" s="77" t="str">
        <f>IF($B169 = "", "", INDEX('Research Needs (all)'!$E$3:$E$196, MATCH($B169,'Research Needs (all)'!$A$3:$A$196, 0)))</f>
        <v/>
      </c>
      <c r="E169" s="77" t="str">
        <f>IF($B169 = "", "", IF(INDEX('Research Needs (all)'!#REF!, MATCH($B169,'Research Needs (all)'!$A$3:$A$196, 0)) = 0, "", INDEX('Research Needs (all)'!#REF!, MATCH($B169,'Research Needs (all)'!$A$3:$A$196, 0))))</f>
        <v/>
      </c>
      <c r="F169" s="77" t="str">
        <f>IF($B169 = "", "", IF(INDEX('Research Needs (all)'!M$3:M$196, MATCH($B169,'Research Needs (all)'!$A$3:$A$196, 0)) = 0, "", INDEX('Research Needs (all)'!M$3:M$196, MATCH($B169,'Research Needs (all)'!$A$3:$A$196, 0))))</f>
        <v/>
      </c>
      <c r="G169" s="77" t="str">
        <f>IF($B169 = "", "", IF(INDEX('Research Needs (all)'!N$3:N$196, MATCH($B169,'Research Needs (all)'!$A$3:$A$196, 0)) = 0, "", INDEX('Research Needs (all)'!N$3:N$196, MATCH($B169,'Research Needs (all)'!$A$3:$A$196, 0))))</f>
        <v/>
      </c>
    </row>
    <row r="170" spans="2:7" ht="15" customHeight="1" x14ac:dyDescent="0.25">
      <c r="B170" s="76"/>
      <c r="C170" s="77" t="str">
        <f>IF($B170="", "", INDEX('Research Needs (all)'!$B$3:$B$196, MATCH($B170,'Research Needs (all)'!$A$3:$A$196, 0)))</f>
        <v/>
      </c>
      <c r="D170" s="77" t="str">
        <f>IF($B170 = "", "", INDEX('Research Needs (all)'!$E$3:$E$196, MATCH($B170,'Research Needs (all)'!$A$3:$A$196, 0)))</f>
        <v/>
      </c>
      <c r="E170" s="77" t="str">
        <f>IF($B170 = "", "", IF(INDEX('Research Needs (all)'!#REF!, MATCH($B170,'Research Needs (all)'!$A$3:$A$196, 0)) = 0, "", INDEX('Research Needs (all)'!#REF!, MATCH($B170,'Research Needs (all)'!$A$3:$A$196, 0))))</f>
        <v/>
      </c>
      <c r="F170" s="77" t="str">
        <f>IF($B170 = "", "", IF(INDEX('Research Needs (all)'!M$3:M$196, MATCH($B170,'Research Needs (all)'!$A$3:$A$196, 0)) = 0, "", INDEX('Research Needs (all)'!M$3:M$196, MATCH($B170,'Research Needs (all)'!$A$3:$A$196, 0))))</f>
        <v/>
      </c>
      <c r="G170" s="77" t="str">
        <f>IF($B170 = "", "", IF(INDEX('Research Needs (all)'!N$3:N$196, MATCH($B170,'Research Needs (all)'!$A$3:$A$196, 0)) = 0, "", INDEX('Research Needs (all)'!N$3:N$196, MATCH($B170,'Research Needs (all)'!$A$3:$A$196, 0))))</f>
        <v/>
      </c>
    </row>
    <row r="171" spans="2:7" ht="15" customHeight="1" x14ac:dyDescent="0.25">
      <c r="B171" s="76"/>
      <c r="C171" s="77" t="str">
        <f>IF($B171="", "", INDEX('Research Needs (all)'!$B$3:$B$196, MATCH($B171,'Research Needs (all)'!$A$3:$A$196, 0)))</f>
        <v/>
      </c>
      <c r="D171" s="77" t="str">
        <f>IF($B171 = "", "", INDEX('Research Needs (all)'!$E$3:$E$196, MATCH($B171,'Research Needs (all)'!$A$3:$A$196, 0)))</f>
        <v/>
      </c>
      <c r="E171" s="77" t="str">
        <f>IF($B171 = "", "", IF(INDEX('Research Needs (all)'!#REF!, MATCH($B171,'Research Needs (all)'!$A$3:$A$196, 0)) = 0, "", INDEX('Research Needs (all)'!#REF!, MATCH($B171,'Research Needs (all)'!$A$3:$A$196, 0))))</f>
        <v/>
      </c>
      <c r="F171" s="77" t="str">
        <f>IF($B171 = "", "", IF(INDEX('Research Needs (all)'!M$3:M$196, MATCH($B171,'Research Needs (all)'!$A$3:$A$196, 0)) = 0, "", INDEX('Research Needs (all)'!M$3:M$196, MATCH($B171,'Research Needs (all)'!$A$3:$A$196, 0))))</f>
        <v/>
      </c>
      <c r="G171" s="77" t="str">
        <f>IF($B171 = "", "", IF(INDEX('Research Needs (all)'!N$3:N$196, MATCH($B171,'Research Needs (all)'!$A$3:$A$196, 0)) = 0, "", INDEX('Research Needs (all)'!N$3:N$196, MATCH($B171,'Research Needs (all)'!$A$3:$A$196, 0))))</f>
        <v/>
      </c>
    </row>
    <row r="172" spans="2:7" ht="15" customHeight="1" x14ac:dyDescent="0.25">
      <c r="B172" s="76"/>
      <c r="C172" s="77" t="str">
        <f>IF($B172="", "", INDEX('Research Needs (all)'!$B$3:$B$196, MATCH($B172,'Research Needs (all)'!$A$3:$A$196, 0)))</f>
        <v/>
      </c>
      <c r="D172" s="77" t="str">
        <f>IF($B172 = "", "", INDEX('Research Needs (all)'!$E$3:$E$196, MATCH($B172,'Research Needs (all)'!$A$3:$A$196, 0)))</f>
        <v/>
      </c>
      <c r="E172" s="77" t="str">
        <f>IF($B172 = "", "", IF(INDEX('Research Needs (all)'!#REF!, MATCH($B172,'Research Needs (all)'!$A$3:$A$196, 0)) = 0, "", INDEX('Research Needs (all)'!#REF!, MATCH($B172,'Research Needs (all)'!$A$3:$A$196, 0))))</f>
        <v/>
      </c>
      <c r="F172" s="77" t="str">
        <f>IF($B172 = "", "", IF(INDEX('Research Needs (all)'!M$3:M$196, MATCH($B172,'Research Needs (all)'!$A$3:$A$196, 0)) = 0, "", INDEX('Research Needs (all)'!M$3:M$196, MATCH($B172,'Research Needs (all)'!$A$3:$A$196, 0))))</f>
        <v/>
      </c>
      <c r="G172" s="77" t="str">
        <f>IF($B172 = "", "", IF(INDEX('Research Needs (all)'!N$3:N$196, MATCH($B172,'Research Needs (all)'!$A$3:$A$196, 0)) = 0, "", INDEX('Research Needs (all)'!N$3:N$196, MATCH($B172,'Research Needs (all)'!$A$3:$A$196, 0))))</f>
        <v/>
      </c>
    </row>
    <row r="173" spans="2:7" ht="15" customHeight="1" x14ac:dyDescent="0.25">
      <c r="B173" s="76"/>
      <c r="C173" s="77" t="str">
        <f>IF($B173="", "", INDEX('Research Needs (all)'!$B$3:$B$196, MATCH($B173,'Research Needs (all)'!$A$3:$A$196, 0)))</f>
        <v/>
      </c>
      <c r="D173" s="77" t="str">
        <f>IF($B173 = "", "", INDEX('Research Needs (all)'!$E$3:$E$196, MATCH($B173,'Research Needs (all)'!$A$3:$A$196, 0)))</f>
        <v/>
      </c>
      <c r="E173" s="77" t="str">
        <f>IF($B173 = "", "", IF(INDEX('Research Needs (all)'!#REF!, MATCH($B173,'Research Needs (all)'!$A$3:$A$196, 0)) = 0, "", INDEX('Research Needs (all)'!#REF!, MATCH($B173,'Research Needs (all)'!$A$3:$A$196, 0))))</f>
        <v/>
      </c>
      <c r="F173" s="77" t="str">
        <f>IF($B173 = "", "", IF(INDEX('Research Needs (all)'!M$3:M$196, MATCH($B173,'Research Needs (all)'!$A$3:$A$196, 0)) = 0, "", INDEX('Research Needs (all)'!M$3:M$196, MATCH($B173,'Research Needs (all)'!$A$3:$A$196, 0))))</f>
        <v/>
      </c>
      <c r="G173" s="77" t="str">
        <f>IF($B173 = "", "", IF(INDEX('Research Needs (all)'!N$3:N$196, MATCH($B173,'Research Needs (all)'!$A$3:$A$196, 0)) = 0, "", INDEX('Research Needs (all)'!N$3:N$196, MATCH($B173,'Research Needs (all)'!$A$3:$A$196, 0))))</f>
        <v/>
      </c>
    </row>
    <row r="174" spans="2:7" ht="15" customHeight="1" x14ac:dyDescent="0.25">
      <c r="B174" s="76"/>
      <c r="C174" s="77" t="str">
        <f>IF($B174="", "", INDEX('Research Needs (all)'!$B$3:$B$196, MATCH($B174,'Research Needs (all)'!$A$3:$A$196, 0)))</f>
        <v/>
      </c>
      <c r="D174" s="77" t="str">
        <f>IF($B174 = "", "", INDEX('Research Needs (all)'!$E$3:$E$196, MATCH($B174,'Research Needs (all)'!$A$3:$A$196, 0)))</f>
        <v/>
      </c>
      <c r="E174" s="77" t="str">
        <f>IF($B174 = "", "", IF(INDEX('Research Needs (all)'!#REF!, MATCH($B174,'Research Needs (all)'!$A$3:$A$196, 0)) = 0, "", INDEX('Research Needs (all)'!#REF!, MATCH($B174,'Research Needs (all)'!$A$3:$A$196, 0))))</f>
        <v/>
      </c>
      <c r="F174" s="77" t="str">
        <f>IF($B174 = "", "", IF(INDEX('Research Needs (all)'!M$3:M$196, MATCH($B174,'Research Needs (all)'!$A$3:$A$196, 0)) = 0, "", INDEX('Research Needs (all)'!M$3:M$196, MATCH($B174,'Research Needs (all)'!$A$3:$A$196, 0))))</f>
        <v/>
      </c>
      <c r="G174" s="77" t="str">
        <f>IF($B174 = "", "", IF(INDEX('Research Needs (all)'!N$3:N$196, MATCH($B174,'Research Needs (all)'!$A$3:$A$196, 0)) = 0, "", INDEX('Research Needs (all)'!N$3:N$196, MATCH($B174,'Research Needs (all)'!$A$3:$A$196, 0))))</f>
        <v/>
      </c>
    </row>
    <row r="175" spans="2:7" ht="15" customHeight="1" x14ac:dyDescent="0.25">
      <c r="B175" s="76"/>
      <c r="C175" s="77" t="str">
        <f>IF($B175="", "", INDEX('Research Needs (all)'!$B$3:$B$196, MATCH($B175,'Research Needs (all)'!$A$3:$A$196, 0)))</f>
        <v/>
      </c>
      <c r="D175" s="77" t="str">
        <f>IF($B175 = "", "", INDEX('Research Needs (all)'!$E$3:$E$196, MATCH($B175,'Research Needs (all)'!$A$3:$A$196, 0)))</f>
        <v/>
      </c>
      <c r="E175" s="77" t="str">
        <f>IF($B175 = "", "", IF(INDEX('Research Needs (all)'!#REF!, MATCH($B175,'Research Needs (all)'!$A$3:$A$196, 0)) = 0, "", INDEX('Research Needs (all)'!#REF!, MATCH($B175,'Research Needs (all)'!$A$3:$A$196, 0))))</f>
        <v/>
      </c>
      <c r="F175" s="77" t="str">
        <f>IF($B175 = "", "", IF(INDEX('Research Needs (all)'!M$3:M$196, MATCH($B175,'Research Needs (all)'!$A$3:$A$196, 0)) = 0, "", INDEX('Research Needs (all)'!M$3:M$196, MATCH($B175,'Research Needs (all)'!$A$3:$A$196, 0))))</f>
        <v/>
      </c>
      <c r="G175" s="77" t="str">
        <f>IF($B175 = "", "", IF(INDEX('Research Needs (all)'!N$3:N$196, MATCH($B175,'Research Needs (all)'!$A$3:$A$196, 0)) = 0, "", INDEX('Research Needs (all)'!N$3:N$196, MATCH($B175,'Research Needs (all)'!$A$3:$A$196, 0))))</f>
        <v/>
      </c>
    </row>
    <row r="176" spans="2:7" ht="15" customHeight="1" x14ac:dyDescent="0.25">
      <c r="B176" s="76"/>
      <c r="C176" s="77" t="str">
        <f>IF($B176="", "", INDEX('Research Needs (all)'!$B$3:$B$196, MATCH($B176,'Research Needs (all)'!$A$3:$A$196, 0)))</f>
        <v/>
      </c>
      <c r="D176" s="77" t="str">
        <f>IF($B176 = "", "", INDEX('Research Needs (all)'!$E$3:$E$196, MATCH($B176,'Research Needs (all)'!$A$3:$A$196, 0)))</f>
        <v/>
      </c>
      <c r="E176" s="77" t="str">
        <f>IF($B176 = "", "", IF(INDEX('Research Needs (all)'!#REF!, MATCH($B176,'Research Needs (all)'!$A$3:$A$196, 0)) = 0, "", INDEX('Research Needs (all)'!#REF!, MATCH($B176,'Research Needs (all)'!$A$3:$A$196, 0))))</f>
        <v/>
      </c>
      <c r="F176" s="77" t="str">
        <f>IF($B176 = "", "", IF(INDEX('Research Needs (all)'!M$3:M$196, MATCH($B176,'Research Needs (all)'!$A$3:$A$196, 0)) = 0, "", INDEX('Research Needs (all)'!M$3:M$196, MATCH($B176,'Research Needs (all)'!$A$3:$A$196, 0))))</f>
        <v/>
      </c>
      <c r="G176" s="77" t="str">
        <f>IF($B176 = "", "", IF(INDEX('Research Needs (all)'!N$3:N$196, MATCH($B176,'Research Needs (all)'!$A$3:$A$196, 0)) = 0, "", INDEX('Research Needs (all)'!N$3:N$196, MATCH($B176,'Research Needs (all)'!$A$3:$A$196, 0))))</f>
        <v/>
      </c>
    </row>
    <row r="177" spans="2:7" ht="15" customHeight="1" x14ac:dyDescent="0.25">
      <c r="B177" s="76"/>
      <c r="C177" s="77" t="str">
        <f>IF($B177="", "", INDEX('Research Needs (all)'!$B$3:$B$196, MATCH($B177,'Research Needs (all)'!$A$3:$A$196, 0)))</f>
        <v/>
      </c>
      <c r="D177" s="77" t="str">
        <f>IF($B177 = "", "", INDEX('Research Needs (all)'!$E$3:$E$196, MATCH($B177,'Research Needs (all)'!$A$3:$A$196, 0)))</f>
        <v/>
      </c>
      <c r="E177" s="77" t="str">
        <f>IF($B177 = "", "", IF(INDEX('Research Needs (all)'!#REF!, MATCH($B177,'Research Needs (all)'!$A$3:$A$196, 0)) = 0, "", INDEX('Research Needs (all)'!#REF!, MATCH($B177,'Research Needs (all)'!$A$3:$A$196, 0))))</f>
        <v/>
      </c>
      <c r="F177" s="77" t="str">
        <f>IF($B177 = "", "", IF(INDEX('Research Needs (all)'!M$3:M$196, MATCH($B177,'Research Needs (all)'!$A$3:$A$196, 0)) = 0, "", INDEX('Research Needs (all)'!M$3:M$196, MATCH($B177,'Research Needs (all)'!$A$3:$A$196, 0))))</f>
        <v/>
      </c>
      <c r="G177" s="77" t="str">
        <f>IF($B177 = "", "", IF(INDEX('Research Needs (all)'!N$3:N$196, MATCH($B177,'Research Needs (all)'!$A$3:$A$196, 0)) = 0, "", INDEX('Research Needs (all)'!N$3:N$196, MATCH($B177,'Research Needs (all)'!$A$3:$A$196, 0))))</f>
        <v/>
      </c>
    </row>
    <row r="178" spans="2:7" ht="15" customHeight="1" x14ac:dyDescent="0.25">
      <c r="B178" s="76"/>
      <c r="C178" s="77" t="str">
        <f>IF($B178="", "", INDEX('Research Needs (all)'!$B$3:$B$196, MATCH($B178,'Research Needs (all)'!$A$3:$A$196, 0)))</f>
        <v/>
      </c>
      <c r="D178" s="77" t="str">
        <f>IF($B178 = "", "", INDEX('Research Needs (all)'!$E$3:$E$196, MATCH($B178,'Research Needs (all)'!$A$3:$A$196, 0)))</f>
        <v/>
      </c>
      <c r="E178" s="77" t="str">
        <f>IF($B178 = "", "", IF(INDEX('Research Needs (all)'!#REF!, MATCH($B178,'Research Needs (all)'!$A$3:$A$196, 0)) = 0, "", INDEX('Research Needs (all)'!#REF!, MATCH($B178,'Research Needs (all)'!$A$3:$A$196, 0))))</f>
        <v/>
      </c>
      <c r="F178" s="77" t="str">
        <f>IF($B178 = "", "", IF(INDEX('Research Needs (all)'!M$3:M$196, MATCH($B178,'Research Needs (all)'!$A$3:$A$196, 0)) = 0, "", INDEX('Research Needs (all)'!M$3:M$196, MATCH($B178,'Research Needs (all)'!$A$3:$A$196, 0))))</f>
        <v/>
      </c>
      <c r="G178" s="77" t="str">
        <f>IF($B178 = "", "", IF(INDEX('Research Needs (all)'!N$3:N$196, MATCH($B178,'Research Needs (all)'!$A$3:$A$196, 0)) = 0, "", INDEX('Research Needs (all)'!N$3:N$196, MATCH($B178,'Research Needs (all)'!$A$3:$A$196, 0))))</f>
        <v/>
      </c>
    </row>
    <row r="179" spans="2:7" ht="15" customHeight="1" x14ac:dyDescent="0.25">
      <c r="B179" s="76"/>
      <c r="C179" s="77" t="str">
        <f>IF($B179="", "", INDEX('Research Needs (all)'!$B$3:$B$196, MATCH($B179,'Research Needs (all)'!$A$3:$A$196, 0)))</f>
        <v/>
      </c>
      <c r="D179" s="77" t="str">
        <f>IF($B179 = "", "", INDEX('Research Needs (all)'!$E$3:$E$196, MATCH($B179,'Research Needs (all)'!$A$3:$A$196, 0)))</f>
        <v/>
      </c>
      <c r="E179" s="77" t="str">
        <f>IF($B179 = "", "", IF(INDEX('Research Needs (all)'!#REF!, MATCH($B179,'Research Needs (all)'!$A$3:$A$196, 0)) = 0, "", INDEX('Research Needs (all)'!#REF!, MATCH($B179,'Research Needs (all)'!$A$3:$A$196, 0))))</f>
        <v/>
      </c>
      <c r="F179" s="77" t="str">
        <f>IF($B179 = "", "", IF(INDEX('Research Needs (all)'!M$3:M$196, MATCH($B179,'Research Needs (all)'!$A$3:$A$196, 0)) = 0, "", INDEX('Research Needs (all)'!M$3:M$196, MATCH($B179,'Research Needs (all)'!$A$3:$A$196, 0))))</f>
        <v/>
      </c>
      <c r="G179" s="77" t="str">
        <f>IF($B179 = "", "", IF(INDEX('Research Needs (all)'!N$3:N$196, MATCH($B179,'Research Needs (all)'!$A$3:$A$196, 0)) = 0, "", INDEX('Research Needs (all)'!N$3:N$196, MATCH($B179,'Research Needs (all)'!$A$3:$A$196, 0))))</f>
        <v/>
      </c>
    </row>
    <row r="180" spans="2:7" ht="15" customHeight="1" x14ac:dyDescent="0.25">
      <c r="B180" s="76"/>
      <c r="C180" s="77" t="str">
        <f>IF($B180="", "", INDEX('Research Needs (all)'!$B$3:$B$196, MATCH($B180,'Research Needs (all)'!$A$3:$A$196, 0)))</f>
        <v/>
      </c>
      <c r="D180" s="77" t="str">
        <f>IF($B180 = "", "", INDEX('Research Needs (all)'!$E$3:$E$196, MATCH($B180,'Research Needs (all)'!$A$3:$A$196, 0)))</f>
        <v/>
      </c>
      <c r="E180" s="77" t="str">
        <f>IF($B180 = "", "", IF(INDEX('Research Needs (all)'!#REF!, MATCH($B180,'Research Needs (all)'!$A$3:$A$196, 0)) = 0, "", INDEX('Research Needs (all)'!#REF!, MATCH($B180,'Research Needs (all)'!$A$3:$A$196, 0))))</f>
        <v/>
      </c>
      <c r="F180" s="77" t="str">
        <f>IF($B180 = "", "", IF(INDEX('Research Needs (all)'!M$3:M$196, MATCH($B180,'Research Needs (all)'!$A$3:$A$196, 0)) = 0, "", INDEX('Research Needs (all)'!M$3:M$196, MATCH($B180,'Research Needs (all)'!$A$3:$A$196, 0))))</f>
        <v/>
      </c>
      <c r="G180" s="77" t="str">
        <f>IF($B180 = "", "", IF(INDEX('Research Needs (all)'!N$3:N$196, MATCH($B180,'Research Needs (all)'!$A$3:$A$196, 0)) = 0, "", INDEX('Research Needs (all)'!N$3:N$196, MATCH($B180,'Research Needs (all)'!$A$3:$A$196, 0))))</f>
        <v/>
      </c>
    </row>
    <row r="181" spans="2:7" ht="15" customHeight="1" x14ac:dyDescent="0.25">
      <c r="B181" s="76"/>
      <c r="C181" s="77" t="str">
        <f>IF($B181="", "", INDEX('Research Needs (all)'!$B$3:$B$196, MATCH($B181,'Research Needs (all)'!$A$3:$A$196, 0)))</f>
        <v/>
      </c>
      <c r="D181" s="77" t="str">
        <f>IF($B181 = "", "", INDEX('Research Needs (all)'!$E$3:$E$196, MATCH($B181,'Research Needs (all)'!$A$3:$A$196, 0)))</f>
        <v/>
      </c>
      <c r="E181" s="77" t="str">
        <f>IF($B181 = "", "", IF(INDEX('Research Needs (all)'!#REF!, MATCH($B181,'Research Needs (all)'!$A$3:$A$196, 0)) = 0, "", INDEX('Research Needs (all)'!#REF!, MATCH($B181,'Research Needs (all)'!$A$3:$A$196, 0))))</f>
        <v/>
      </c>
      <c r="F181" s="77" t="str">
        <f>IF($B181 = "", "", IF(INDEX('Research Needs (all)'!M$3:M$196, MATCH($B181,'Research Needs (all)'!$A$3:$A$196, 0)) = 0, "", INDEX('Research Needs (all)'!M$3:M$196, MATCH($B181,'Research Needs (all)'!$A$3:$A$196, 0))))</f>
        <v/>
      </c>
      <c r="G181" s="77" t="str">
        <f>IF($B181 = "", "", IF(INDEX('Research Needs (all)'!N$3:N$196, MATCH($B181,'Research Needs (all)'!$A$3:$A$196, 0)) = 0, "", INDEX('Research Needs (all)'!N$3:N$196, MATCH($B181,'Research Needs (all)'!$A$3:$A$196, 0))))</f>
        <v/>
      </c>
    </row>
    <row r="182" spans="2:7" ht="15" customHeight="1" x14ac:dyDescent="0.25">
      <c r="B182" s="76"/>
      <c r="C182" s="77" t="str">
        <f>IF($B182="", "", INDEX('Research Needs (all)'!$B$3:$B$196, MATCH($B182,'Research Needs (all)'!$A$3:$A$196, 0)))</f>
        <v/>
      </c>
      <c r="D182" s="77" t="str">
        <f>IF($B182 = "", "", INDEX('Research Needs (all)'!$E$3:$E$196, MATCH($B182,'Research Needs (all)'!$A$3:$A$196, 0)))</f>
        <v/>
      </c>
      <c r="E182" s="77" t="str">
        <f>IF($B182 = "", "", IF(INDEX('Research Needs (all)'!#REF!, MATCH($B182,'Research Needs (all)'!$A$3:$A$196, 0)) = 0, "", INDEX('Research Needs (all)'!#REF!, MATCH($B182,'Research Needs (all)'!$A$3:$A$196, 0))))</f>
        <v/>
      </c>
      <c r="F182" s="77" t="str">
        <f>IF($B182 = "", "", IF(INDEX('Research Needs (all)'!M$3:M$196, MATCH($B182,'Research Needs (all)'!$A$3:$A$196, 0)) = 0, "", INDEX('Research Needs (all)'!M$3:M$196, MATCH($B182,'Research Needs (all)'!$A$3:$A$196, 0))))</f>
        <v/>
      </c>
      <c r="G182" s="77" t="str">
        <f>IF($B182 = "", "", IF(INDEX('Research Needs (all)'!N$3:N$196, MATCH($B182,'Research Needs (all)'!$A$3:$A$196, 0)) = 0, "", INDEX('Research Needs (all)'!N$3:N$196, MATCH($B182,'Research Needs (all)'!$A$3:$A$196, 0))))</f>
        <v/>
      </c>
    </row>
    <row r="183" spans="2:7" ht="15" customHeight="1" x14ac:dyDescent="0.25">
      <c r="B183" s="76"/>
      <c r="C183" s="77" t="str">
        <f>IF($B183="", "", INDEX('Research Needs (all)'!$B$3:$B$196, MATCH($B183,'Research Needs (all)'!$A$3:$A$196, 0)))</f>
        <v/>
      </c>
      <c r="D183" s="77" t="str">
        <f>IF($B183 = "", "", INDEX('Research Needs (all)'!$E$3:$E$196, MATCH($B183,'Research Needs (all)'!$A$3:$A$196, 0)))</f>
        <v/>
      </c>
      <c r="E183" s="77" t="str">
        <f>IF($B183 = "", "", IF(INDEX('Research Needs (all)'!#REF!, MATCH($B183,'Research Needs (all)'!$A$3:$A$196, 0)) = 0, "", INDEX('Research Needs (all)'!#REF!, MATCH($B183,'Research Needs (all)'!$A$3:$A$196, 0))))</f>
        <v/>
      </c>
      <c r="F183" s="77" t="str">
        <f>IF($B183 = "", "", IF(INDEX('Research Needs (all)'!M$3:M$196, MATCH($B183,'Research Needs (all)'!$A$3:$A$196, 0)) = 0, "", INDEX('Research Needs (all)'!M$3:M$196, MATCH($B183,'Research Needs (all)'!$A$3:$A$196, 0))))</f>
        <v/>
      </c>
      <c r="G183" s="77" t="str">
        <f>IF($B183 = "", "", IF(INDEX('Research Needs (all)'!N$3:N$196, MATCH($B183,'Research Needs (all)'!$A$3:$A$196, 0)) = 0, "", INDEX('Research Needs (all)'!N$3:N$196, MATCH($B183,'Research Needs (all)'!$A$3:$A$196, 0))))</f>
        <v/>
      </c>
    </row>
    <row r="184" spans="2:7" ht="15" customHeight="1" x14ac:dyDescent="0.25">
      <c r="B184" s="76"/>
      <c r="C184" s="77" t="str">
        <f>IF($B184="", "", INDEX('Research Needs (all)'!$B$3:$B$196, MATCH($B184,'Research Needs (all)'!$A$3:$A$196, 0)))</f>
        <v/>
      </c>
      <c r="D184" s="77" t="str">
        <f>IF($B184 = "", "", INDEX('Research Needs (all)'!$E$3:$E$196, MATCH($B184,'Research Needs (all)'!$A$3:$A$196, 0)))</f>
        <v/>
      </c>
      <c r="E184" s="77" t="str">
        <f>IF($B184 = "", "", IF(INDEX('Research Needs (all)'!#REF!, MATCH($B184,'Research Needs (all)'!$A$3:$A$196, 0)) = 0, "", INDEX('Research Needs (all)'!#REF!, MATCH($B184,'Research Needs (all)'!$A$3:$A$196, 0))))</f>
        <v/>
      </c>
      <c r="F184" s="77" t="str">
        <f>IF($B184 = "", "", IF(INDEX('Research Needs (all)'!M$3:M$196, MATCH($B184,'Research Needs (all)'!$A$3:$A$196, 0)) = 0, "", INDEX('Research Needs (all)'!M$3:M$196, MATCH($B184,'Research Needs (all)'!$A$3:$A$196, 0))))</f>
        <v/>
      </c>
      <c r="G184" s="77" t="str">
        <f>IF($B184 = "", "", IF(INDEX('Research Needs (all)'!N$3:N$196, MATCH($B184,'Research Needs (all)'!$A$3:$A$196, 0)) = 0, "", INDEX('Research Needs (all)'!N$3:N$196, MATCH($B184,'Research Needs (all)'!$A$3:$A$196, 0))))</f>
        <v/>
      </c>
    </row>
    <row r="185" spans="2:7" ht="15" customHeight="1" x14ac:dyDescent="0.25">
      <c r="B185" s="76"/>
      <c r="C185" s="77" t="str">
        <f>IF($B185="", "", INDEX('Research Needs (all)'!$B$3:$B$196, MATCH($B185,'Research Needs (all)'!$A$3:$A$196, 0)))</f>
        <v/>
      </c>
      <c r="D185" s="77" t="str">
        <f>IF($B185 = "", "", INDEX('Research Needs (all)'!$E$3:$E$196, MATCH($B185,'Research Needs (all)'!$A$3:$A$196, 0)))</f>
        <v/>
      </c>
      <c r="E185" s="77" t="str">
        <f>IF($B185 = "", "", IF(INDEX('Research Needs (all)'!#REF!, MATCH($B185,'Research Needs (all)'!$A$3:$A$196, 0)) = 0, "", INDEX('Research Needs (all)'!#REF!, MATCH($B185,'Research Needs (all)'!$A$3:$A$196, 0))))</f>
        <v/>
      </c>
      <c r="F185" s="77" t="str">
        <f>IF($B185 = "", "", IF(INDEX('Research Needs (all)'!M$3:M$196, MATCH($B185,'Research Needs (all)'!$A$3:$A$196, 0)) = 0, "", INDEX('Research Needs (all)'!M$3:M$196, MATCH($B185,'Research Needs (all)'!$A$3:$A$196, 0))))</f>
        <v/>
      </c>
      <c r="G185" s="77" t="str">
        <f>IF($B185 = "", "", IF(INDEX('Research Needs (all)'!N$3:N$196, MATCH($B185,'Research Needs (all)'!$A$3:$A$196, 0)) = 0, "", INDEX('Research Needs (all)'!N$3:N$196, MATCH($B185,'Research Needs (all)'!$A$3:$A$196, 0))))</f>
        <v/>
      </c>
    </row>
    <row r="186" spans="2:7" ht="15" customHeight="1" x14ac:dyDescent="0.25">
      <c r="B186" s="76"/>
      <c r="C186" s="77" t="str">
        <f>IF($B186="", "", INDEX('Research Needs (all)'!$B$3:$B$196, MATCH($B186,'Research Needs (all)'!$A$3:$A$196, 0)))</f>
        <v/>
      </c>
      <c r="D186" s="77" t="str">
        <f>IF($B186 = "", "", INDEX('Research Needs (all)'!$E$3:$E$196, MATCH($B186,'Research Needs (all)'!$A$3:$A$196, 0)))</f>
        <v/>
      </c>
      <c r="E186" s="77" t="str">
        <f>IF($B186 = "", "", IF(INDEX('Research Needs (all)'!#REF!, MATCH($B186,'Research Needs (all)'!$A$3:$A$196, 0)) = 0, "", INDEX('Research Needs (all)'!#REF!, MATCH($B186,'Research Needs (all)'!$A$3:$A$196, 0))))</f>
        <v/>
      </c>
      <c r="F186" s="77" t="str">
        <f>IF($B186 = "", "", IF(INDEX('Research Needs (all)'!M$3:M$196, MATCH($B186,'Research Needs (all)'!$A$3:$A$196, 0)) = 0, "", INDEX('Research Needs (all)'!M$3:M$196, MATCH($B186,'Research Needs (all)'!$A$3:$A$196, 0))))</f>
        <v/>
      </c>
      <c r="G186" s="77" t="str">
        <f>IF($B186 = "", "", IF(INDEX('Research Needs (all)'!N$3:N$196, MATCH($B186,'Research Needs (all)'!$A$3:$A$196, 0)) = 0, "", INDEX('Research Needs (all)'!N$3:N$196, MATCH($B186,'Research Needs (all)'!$A$3:$A$196, 0))))</f>
        <v/>
      </c>
    </row>
    <row r="187" spans="2:7" ht="15" customHeight="1" x14ac:dyDescent="0.25">
      <c r="B187" s="76"/>
      <c r="C187" s="77" t="str">
        <f>IF($B187="", "", INDEX('Research Needs (all)'!$B$3:$B$196, MATCH($B187,'Research Needs (all)'!$A$3:$A$196, 0)))</f>
        <v/>
      </c>
      <c r="D187" s="77" t="str">
        <f>IF($B187 = "", "", INDEX('Research Needs (all)'!$E$3:$E$196, MATCH($B187,'Research Needs (all)'!$A$3:$A$196, 0)))</f>
        <v/>
      </c>
      <c r="E187" s="77" t="str">
        <f>IF($B187 = "", "", IF(INDEX('Research Needs (all)'!#REF!, MATCH($B187,'Research Needs (all)'!$A$3:$A$196, 0)) = 0, "", INDEX('Research Needs (all)'!#REF!, MATCH($B187,'Research Needs (all)'!$A$3:$A$196, 0))))</f>
        <v/>
      </c>
      <c r="F187" s="77" t="str">
        <f>IF($B187 = "", "", IF(INDEX('Research Needs (all)'!M$3:M$196, MATCH($B187,'Research Needs (all)'!$A$3:$A$196, 0)) = 0, "", INDEX('Research Needs (all)'!M$3:M$196, MATCH($B187,'Research Needs (all)'!$A$3:$A$196, 0))))</f>
        <v/>
      </c>
      <c r="G187" s="77" t="str">
        <f>IF($B187 = "", "", IF(INDEX('Research Needs (all)'!N$3:N$196, MATCH($B187,'Research Needs (all)'!$A$3:$A$196, 0)) = 0, "", INDEX('Research Needs (all)'!N$3:N$196, MATCH($B187,'Research Needs (all)'!$A$3:$A$196, 0))))</f>
        <v/>
      </c>
    </row>
    <row r="188" spans="2:7" ht="15" customHeight="1" x14ac:dyDescent="0.25">
      <c r="B188" s="76"/>
      <c r="C188" s="77" t="str">
        <f>IF($B188="", "", INDEX('Research Needs (all)'!$B$3:$B$196, MATCH($B188,'Research Needs (all)'!$A$3:$A$196, 0)))</f>
        <v/>
      </c>
      <c r="D188" s="77" t="str">
        <f>IF($B188 = "", "", INDEX('Research Needs (all)'!$E$3:$E$196, MATCH($B188,'Research Needs (all)'!$A$3:$A$196, 0)))</f>
        <v/>
      </c>
      <c r="E188" s="77" t="str">
        <f>IF($B188 = "", "", IF(INDEX('Research Needs (all)'!#REF!, MATCH($B188,'Research Needs (all)'!$A$3:$A$196, 0)) = 0, "", INDEX('Research Needs (all)'!#REF!, MATCH($B188,'Research Needs (all)'!$A$3:$A$196, 0))))</f>
        <v/>
      </c>
      <c r="F188" s="77" t="str">
        <f>IF($B188 = "", "", IF(INDEX('Research Needs (all)'!M$3:M$196, MATCH($B188,'Research Needs (all)'!$A$3:$A$196, 0)) = 0, "", INDEX('Research Needs (all)'!M$3:M$196, MATCH($B188,'Research Needs (all)'!$A$3:$A$196, 0))))</f>
        <v/>
      </c>
      <c r="G188" s="77" t="str">
        <f>IF($B188 = "", "", IF(INDEX('Research Needs (all)'!N$3:N$196, MATCH($B188,'Research Needs (all)'!$A$3:$A$196, 0)) = 0, "", INDEX('Research Needs (all)'!N$3:N$196, MATCH($B188,'Research Needs (all)'!$A$3:$A$196, 0))))</f>
        <v/>
      </c>
    </row>
    <row r="189" spans="2:7" ht="15" customHeight="1" x14ac:dyDescent="0.25">
      <c r="B189" s="76"/>
      <c r="C189" s="77" t="str">
        <f>IF($B189="", "", INDEX('Research Needs (all)'!$B$3:$B$196, MATCH($B189,'Research Needs (all)'!$A$3:$A$196, 0)))</f>
        <v/>
      </c>
      <c r="D189" s="77" t="str">
        <f>IF($B189 = "", "", INDEX('Research Needs (all)'!$E$3:$E$196, MATCH($B189,'Research Needs (all)'!$A$3:$A$196, 0)))</f>
        <v/>
      </c>
      <c r="E189" s="77" t="str">
        <f>IF($B189 = "", "", IF(INDEX('Research Needs (all)'!#REF!, MATCH($B189,'Research Needs (all)'!$A$3:$A$196, 0)) = 0, "", INDEX('Research Needs (all)'!#REF!, MATCH($B189,'Research Needs (all)'!$A$3:$A$196, 0))))</f>
        <v/>
      </c>
      <c r="F189" s="77" t="str">
        <f>IF($B189 = "", "", IF(INDEX('Research Needs (all)'!M$3:M$196, MATCH($B189,'Research Needs (all)'!$A$3:$A$196, 0)) = 0, "", INDEX('Research Needs (all)'!M$3:M$196, MATCH($B189,'Research Needs (all)'!$A$3:$A$196, 0))))</f>
        <v/>
      </c>
      <c r="G189" s="77" t="str">
        <f>IF($B189 = "", "", IF(INDEX('Research Needs (all)'!N$3:N$196, MATCH($B189,'Research Needs (all)'!$A$3:$A$196, 0)) = 0, "", INDEX('Research Needs (all)'!N$3:N$196, MATCH($B189,'Research Needs (all)'!$A$3:$A$196, 0))))</f>
        <v/>
      </c>
    </row>
    <row r="190" spans="2:7" ht="15" customHeight="1" x14ac:dyDescent="0.25">
      <c r="B190" s="76"/>
      <c r="C190" s="77" t="str">
        <f>IF($B190="", "", INDEX('Research Needs (all)'!$B$3:$B$196, MATCH($B190,'Research Needs (all)'!$A$3:$A$196, 0)))</f>
        <v/>
      </c>
      <c r="D190" s="77" t="str">
        <f>IF($B190 = "", "", INDEX('Research Needs (all)'!$E$3:$E$196, MATCH($B190,'Research Needs (all)'!$A$3:$A$196, 0)))</f>
        <v/>
      </c>
      <c r="E190" s="77" t="str">
        <f>IF($B190 = "", "", IF(INDEX('Research Needs (all)'!#REF!, MATCH($B190,'Research Needs (all)'!$A$3:$A$196, 0)) = 0, "", INDEX('Research Needs (all)'!#REF!, MATCH($B190,'Research Needs (all)'!$A$3:$A$196, 0))))</f>
        <v/>
      </c>
      <c r="F190" s="77" t="str">
        <f>IF($B190 = "", "", IF(INDEX('Research Needs (all)'!M$3:M$196, MATCH($B190,'Research Needs (all)'!$A$3:$A$196, 0)) = 0, "", INDEX('Research Needs (all)'!M$3:M$196, MATCH($B190,'Research Needs (all)'!$A$3:$A$196, 0))))</f>
        <v/>
      </c>
      <c r="G190" s="77" t="str">
        <f>IF($B190 = "", "", IF(INDEX('Research Needs (all)'!N$3:N$196, MATCH($B190,'Research Needs (all)'!$A$3:$A$196, 0)) = 0, "", INDEX('Research Needs (all)'!N$3:N$196, MATCH($B190,'Research Needs (all)'!$A$3:$A$196, 0))))</f>
        <v/>
      </c>
    </row>
    <row r="191" spans="2:7" ht="15" customHeight="1" x14ac:dyDescent="0.25">
      <c r="B191" s="76"/>
      <c r="C191" s="77" t="str">
        <f>IF($B191="", "", INDEX('Research Needs (all)'!$B$3:$B$196, MATCH($B191,'Research Needs (all)'!$A$3:$A$196, 0)))</f>
        <v/>
      </c>
      <c r="D191" s="77" t="str">
        <f>IF($B191 = "", "", INDEX('Research Needs (all)'!$E$3:$E$196, MATCH($B191,'Research Needs (all)'!$A$3:$A$196, 0)))</f>
        <v/>
      </c>
      <c r="E191" s="77" t="str">
        <f>IF($B191 = "", "", IF(INDEX('Research Needs (all)'!#REF!, MATCH($B191,'Research Needs (all)'!$A$3:$A$196, 0)) = 0, "", INDEX('Research Needs (all)'!#REF!, MATCH($B191,'Research Needs (all)'!$A$3:$A$196, 0))))</f>
        <v/>
      </c>
      <c r="F191" s="77" t="str">
        <f>IF($B191 = "", "", IF(INDEX('Research Needs (all)'!M$3:M$196, MATCH($B191,'Research Needs (all)'!$A$3:$A$196, 0)) = 0, "", INDEX('Research Needs (all)'!M$3:M$196, MATCH($B191,'Research Needs (all)'!$A$3:$A$196, 0))))</f>
        <v/>
      </c>
      <c r="G191" s="77" t="str">
        <f>IF($B191 = "", "", IF(INDEX('Research Needs (all)'!N$3:N$196, MATCH($B191,'Research Needs (all)'!$A$3:$A$196, 0)) = 0, "", INDEX('Research Needs (all)'!N$3:N$196, MATCH($B191,'Research Needs (all)'!$A$3:$A$196, 0))))</f>
        <v/>
      </c>
    </row>
    <row r="192" spans="2:7" ht="15" customHeight="1" x14ac:dyDescent="0.25">
      <c r="B192" s="76"/>
      <c r="C192" s="77" t="str">
        <f>IF($B192="", "", INDEX('Research Needs (all)'!$B$3:$B$196, MATCH($B192,'Research Needs (all)'!$A$3:$A$196, 0)))</f>
        <v/>
      </c>
      <c r="D192" s="77" t="str">
        <f>IF($B192 = "", "", INDEX('Research Needs (all)'!$E$3:$E$196, MATCH($B192,'Research Needs (all)'!$A$3:$A$196, 0)))</f>
        <v/>
      </c>
      <c r="E192" s="77" t="str">
        <f>IF($B192 = "", "", IF(INDEX('Research Needs (all)'!#REF!, MATCH($B192,'Research Needs (all)'!$A$3:$A$196, 0)) = 0, "", INDEX('Research Needs (all)'!#REF!, MATCH($B192,'Research Needs (all)'!$A$3:$A$196, 0))))</f>
        <v/>
      </c>
      <c r="F192" s="77" t="str">
        <f>IF($B192 = "", "", IF(INDEX('Research Needs (all)'!M$3:M$196, MATCH($B192,'Research Needs (all)'!$A$3:$A$196, 0)) = 0, "", INDEX('Research Needs (all)'!M$3:M$196, MATCH($B192,'Research Needs (all)'!$A$3:$A$196, 0))))</f>
        <v/>
      </c>
      <c r="G192" s="77" t="str">
        <f>IF($B192 = "", "", IF(INDEX('Research Needs (all)'!N$3:N$196, MATCH($B192,'Research Needs (all)'!$A$3:$A$196, 0)) = 0, "", INDEX('Research Needs (all)'!N$3:N$196, MATCH($B192,'Research Needs (all)'!$A$3:$A$196, 0))))</f>
        <v/>
      </c>
    </row>
    <row r="193" spans="2:7" ht="15" customHeight="1" x14ac:dyDescent="0.25">
      <c r="B193" s="76"/>
      <c r="C193" s="77" t="str">
        <f>IF($B193="", "", INDEX('Research Needs (all)'!$B$3:$B$196, MATCH($B193,'Research Needs (all)'!$A$3:$A$196, 0)))</f>
        <v/>
      </c>
      <c r="D193" s="77" t="str">
        <f>IF($B193 = "", "", INDEX('Research Needs (all)'!$E$3:$E$196, MATCH($B193,'Research Needs (all)'!$A$3:$A$196, 0)))</f>
        <v/>
      </c>
      <c r="E193" s="77" t="str">
        <f>IF($B193 = "", "", IF(INDEX('Research Needs (all)'!#REF!, MATCH($B193,'Research Needs (all)'!$A$3:$A$196, 0)) = 0, "", INDEX('Research Needs (all)'!#REF!, MATCH($B193,'Research Needs (all)'!$A$3:$A$196, 0))))</f>
        <v/>
      </c>
      <c r="F193" s="77" t="str">
        <f>IF($B193 = "", "", IF(INDEX('Research Needs (all)'!M$3:M$196, MATCH($B193,'Research Needs (all)'!$A$3:$A$196, 0)) = 0, "", INDEX('Research Needs (all)'!M$3:M$196, MATCH($B193,'Research Needs (all)'!$A$3:$A$196, 0))))</f>
        <v/>
      </c>
      <c r="G193" s="77" t="str">
        <f>IF($B193 = "", "", IF(INDEX('Research Needs (all)'!N$3:N$196, MATCH($B193,'Research Needs (all)'!$A$3:$A$196, 0)) = 0, "", INDEX('Research Needs (all)'!N$3:N$196, MATCH($B193,'Research Needs (all)'!$A$3:$A$196, 0))))</f>
        <v/>
      </c>
    </row>
    <row r="194" spans="2:7" ht="15" customHeight="1" x14ac:dyDescent="0.25">
      <c r="B194" s="76"/>
      <c r="C194" s="77" t="str">
        <f>IF($B194="", "", INDEX('Research Needs (all)'!$B$3:$B$196, MATCH($B194,'Research Needs (all)'!$A$3:$A$196, 0)))</f>
        <v/>
      </c>
      <c r="D194" s="77" t="str">
        <f>IF($B194 = "", "", INDEX('Research Needs (all)'!$E$3:$E$196, MATCH($B194,'Research Needs (all)'!$A$3:$A$196, 0)))</f>
        <v/>
      </c>
      <c r="E194" s="77" t="str">
        <f>IF($B194 = "", "", IF(INDEX('Research Needs (all)'!#REF!, MATCH($B194,'Research Needs (all)'!$A$3:$A$196, 0)) = 0, "", INDEX('Research Needs (all)'!#REF!, MATCH($B194,'Research Needs (all)'!$A$3:$A$196, 0))))</f>
        <v/>
      </c>
      <c r="F194" s="77" t="str">
        <f>IF($B194 = "", "", IF(INDEX('Research Needs (all)'!M$3:M$196, MATCH($B194,'Research Needs (all)'!$A$3:$A$196, 0)) = 0, "", INDEX('Research Needs (all)'!M$3:M$196, MATCH($B194,'Research Needs (all)'!$A$3:$A$196, 0))))</f>
        <v/>
      </c>
      <c r="G194" s="77" t="str">
        <f>IF($B194 = "", "", IF(INDEX('Research Needs (all)'!N$3:N$196, MATCH($B194,'Research Needs (all)'!$A$3:$A$196, 0)) = 0, "", INDEX('Research Needs (all)'!N$3:N$196, MATCH($B194,'Research Needs (all)'!$A$3:$A$196, 0))))</f>
        <v/>
      </c>
    </row>
    <row r="195" spans="2:7" ht="15" customHeight="1" x14ac:dyDescent="0.25">
      <c r="B195" s="76"/>
      <c r="C195" s="77" t="str">
        <f>IF($B195="", "", INDEX('Research Needs (all)'!$B$3:$B$196, MATCH($B195,'Research Needs (all)'!$A$3:$A$196, 0)))</f>
        <v/>
      </c>
      <c r="D195" s="77" t="str">
        <f>IF($B195 = "", "", INDEX('Research Needs (all)'!$E$3:$E$196, MATCH($B195,'Research Needs (all)'!$A$3:$A$196, 0)))</f>
        <v/>
      </c>
      <c r="E195" s="77" t="str">
        <f>IF($B195 = "", "", IF(INDEX('Research Needs (all)'!#REF!, MATCH($B195,'Research Needs (all)'!$A$3:$A$196, 0)) = 0, "", INDEX('Research Needs (all)'!#REF!, MATCH($B195,'Research Needs (all)'!$A$3:$A$196, 0))))</f>
        <v/>
      </c>
      <c r="F195" s="77" t="str">
        <f>IF($B195 = "", "", IF(INDEX('Research Needs (all)'!M$3:M$196, MATCH($B195,'Research Needs (all)'!$A$3:$A$196, 0)) = 0, "", INDEX('Research Needs (all)'!M$3:M$196, MATCH($B195,'Research Needs (all)'!$A$3:$A$196, 0))))</f>
        <v/>
      </c>
      <c r="G195" s="77" t="str">
        <f>IF($B195 = "", "", IF(INDEX('Research Needs (all)'!N$3:N$196, MATCH($B195,'Research Needs (all)'!$A$3:$A$196, 0)) = 0, "", INDEX('Research Needs (all)'!N$3:N$196, MATCH($B195,'Research Needs (all)'!$A$3:$A$196, 0))))</f>
        <v/>
      </c>
    </row>
    <row r="196" spans="2:7" ht="15" customHeight="1" x14ac:dyDescent="0.25">
      <c r="B196" s="76"/>
      <c r="C196" s="77" t="str">
        <f>IF($B196="", "", INDEX('Research Needs (all)'!$B$3:$B$196, MATCH($B196,'Research Needs (all)'!$A$3:$A$196, 0)))</f>
        <v/>
      </c>
      <c r="D196" s="77" t="str">
        <f>IF($B196 = "", "", INDEX('Research Needs (all)'!$E$3:$E$196, MATCH($B196,'Research Needs (all)'!$A$3:$A$196, 0)))</f>
        <v/>
      </c>
      <c r="E196" s="77" t="str">
        <f>IF($B196 = "", "", IF(INDEX('Research Needs (all)'!#REF!, MATCH($B196,'Research Needs (all)'!$A$3:$A$196, 0)) = 0, "", INDEX('Research Needs (all)'!#REF!, MATCH($B196,'Research Needs (all)'!$A$3:$A$196, 0))))</f>
        <v/>
      </c>
      <c r="F196" s="77" t="str">
        <f>IF($B196 = "", "", IF(INDEX('Research Needs (all)'!M$3:M$196, MATCH($B196,'Research Needs (all)'!$A$3:$A$196, 0)) = 0, "", INDEX('Research Needs (all)'!M$3:M$196, MATCH($B196,'Research Needs (all)'!$A$3:$A$196, 0))))</f>
        <v/>
      </c>
      <c r="G196" s="77" t="str">
        <f>IF($B196 = "", "", IF(INDEX('Research Needs (all)'!N$3:N$196, MATCH($B196,'Research Needs (all)'!$A$3:$A$196, 0)) = 0, "", INDEX('Research Needs (all)'!N$3:N$196, MATCH($B196,'Research Needs (all)'!$A$3:$A$196, 0))))</f>
        <v/>
      </c>
    </row>
    <row r="197" spans="2:7" ht="15" customHeight="1" x14ac:dyDescent="0.25">
      <c r="B197" s="76"/>
      <c r="C197" s="77" t="str">
        <f>IF($B197="", "", INDEX('Research Needs (all)'!$B$3:$B$196, MATCH($B197,'Research Needs (all)'!$A$3:$A$196, 0)))</f>
        <v/>
      </c>
      <c r="D197" s="77" t="str">
        <f>IF($B197 = "", "", INDEX('Research Needs (all)'!$E$3:$E$196, MATCH($B197,'Research Needs (all)'!$A$3:$A$196, 0)))</f>
        <v/>
      </c>
      <c r="E197" s="77" t="str">
        <f>IF($B197 = "", "", IF(INDEX('Research Needs (all)'!#REF!, MATCH($B197,'Research Needs (all)'!$A$3:$A$196, 0)) = 0, "", INDEX('Research Needs (all)'!#REF!, MATCH($B197,'Research Needs (all)'!$A$3:$A$196, 0))))</f>
        <v/>
      </c>
      <c r="F197" s="77" t="str">
        <f>IF($B197 = "", "", IF(INDEX('Research Needs (all)'!M$3:M$196, MATCH($B197,'Research Needs (all)'!$A$3:$A$196, 0)) = 0, "", INDEX('Research Needs (all)'!M$3:M$196, MATCH($B197,'Research Needs (all)'!$A$3:$A$196, 0))))</f>
        <v/>
      </c>
      <c r="G197" s="77" t="str">
        <f>IF($B197 = "", "", IF(INDEX('Research Needs (all)'!N$3:N$196, MATCH($B197,'Research Needs (all)'!$A$3:$A$196, 0)) = 0, "", INDEX('Research Needs (all)'!N$3:N$196, MATCH($B197,'Research Needs (all)'!$A$3:$A$196, 0))))</f>
        <v/>
      </c>
    </row>
    <row r="198" spans="2:7" ht="15" customHeight="1" x14ac:dyDescent="0.25">
      <c r="B198" s="76"/>
      <c r="C198" s="77" t="str">
        <f>IF($B198="", "", INDEX('Research Needs (all)'!$B$3:$B$196, MATCH($B198,'Research Needs (all)'!$A$3:$A$196, 0)))</f>
        <v/>
      </c>
      <c r="D198" s="77" t="str">
        <f>IF($B198 = "", "", INDEX('Research Needs (all)'!$E$3:$E$196, MATCH($B198,'Research Needs (all)'!$A$3:$A$196, 0)))</f>
        <v/>
      </c>
      <c r="E198" s="77" t="str">
        <f>IF($B198 = "", "", IF(INDEX('Research Needs (all)'!#REF!, MATCH($B198,'Research Needs (all)'!$A$3:$A$196, 0)) = 0, "", INDEX('Research Needs (all)'!#REF!, MATCH($B198,'Research Needs (all)'!$A$3:$A$196, 0))))</f>
        <v/>
      </c>
      <c r="F198" s="77" t="str">
        <f>IF($B198 = "", "", IF(INDEX('Research Needs (all)'!M$3:M$196, MATCH($B198,'Research Needs (all)'!$A$3:$A$196, 0)) = 0, "", INDEX('Research Needs (all)'!M$3:M$196, MATCH($B198,'Research Needs (all)'!$A$3:$A$196, 0))))</f>
        <v/>
      </c>
      <c r="G198" s="77" t="str">
        <f>IF($B198 = "", "", IF(INDEX('Research Needs (all)'!N$3:N$196, MATCH($B198,'Research Needs (all)'!$A$3:$A$196, 0)) = 0, "", INDEX('Research Needs (all)'!N$3:N$196, MATCH($B198,'Research Needs (all)'!$A$3:$A$196, 0))))</f>
        <v/>
      </c>
    </row>
    <row r="199" spans="2:7" ht="15" customHeight="1" x14ac:dyDescent="0.25">
      <c r="B199" s="76"/>
      <c r="C199" s="77" t="str">
        <f>IF($B199="", "", INDEX('Research Needs (all)'!$B$3:$B$196, MATCH($B199,'Research Needs (all)'!$A$3:$A$196, 0)))</f>
        <v/>
      </c>
      <c r="D199" s="77" t="str">
        <f>IF($B199 = "", "", INDEX('Research Needs (all)'!$E$3:$E$196, MATCH($B199,'Research Needs (all)'!$A$3:$A$196, 0)))</f>
        <v/>
      </c>
      <c r="E199" s="77" t="str">
        <f>IF($B199 = "", "", IF(INDEX('Research Needs (all)'!#REF!, MATCH($B199,'Research Needs (all)'!$A$3:$A$196, 0)) = 0, "", INDEX('Research Needs (all)'!#REF!, MATCH($B199,'Research Needs (all)'!$A$3:$A$196, 0))))</f>
        <v/>
      </c>
      <c r="F199" s="77" t="str">
        <f>IF($B199 = "", "", IF(INDEX('Research Needs (all)'!M$3:M$196, MATCH($B199,'Research Needs (all)'!$A$3:$A$196, 0)) = 0, "", INDEX('Research Needs (all)'!M$3:M$196, MATCH($B199,'Research Needs (all)'!$A$3:$A$196, 0))))</f>
        <v/>
      </c>
      <c r="G199" s="77" t="str">
        <f>IF($B199 = "", "", IF(INDEX('Research Needs (all)'!N$3:N$196, MATCH($B199,'Research Needs (all)'!$A$3:$A$196, 0)) = 0, "", INDEX('Research Needs (all)'!N$3:N$196, MATCH($B199,'Research Needs (all)'!$A$3:$A$196, 0))))</f>
        <v/>
      </c>
    </row>
    <row r="200" spans="2:7" ht="15" customHeight="1" x14ac:dyDescent="0.25">
      <c r="B200" s="76"/>
      <c r="C200" s="77" t="str">
        <f>IF($B200="", "", INDEX('Research Needs (all)'!$B$3:$B$196, MATCH($B200,'Research Needs (all)'!$A$3:$A$196, 0)))</f>
        <v/>
      </c>
      <c r="D200" s="77" t="str">
        <f>IF($B200 = "", "", INDEX('Research Needs (all)'!$E$3:$E$196, MATCH($B200,'Research Needs (all)'!$A$3:$A$196, 0)))</f>
        <v/>
      </c>
      <c r="E200" s="77" t="str">
        <f>IF($B200 = "", "", IF(INDEX('Research Needs (all)'!#REF!, MATCH($B200,'Research Needs (all)'!$A$3:$A$196, 0)) = 0, "", INDEX('Research Needs (all)'!#REF!, MATCH($B200,'Research Needs (all)'!$A$3:$A$196, 0))))</f>
        <v/>
      </c>
      <c r="F200" s="77" t="str">
        <f>IF($B200 = "", "", IF(INDEX('Research Needs (all)'!M$3:M$196, MATCH($B200,'Research Needs (all)'!$A$3:$A$196, 0)) = 0, "", INDEX('Research Needs (all)'!M$3:M$196, MATCH($B200,'Research Needs (all)'!$A$3:$A$196, 0))))</f>
        <v/>
      </c>
      <c r="G200" s="77" t="str">
        <f>IF($B200 = "", "", IF(INDEX('Research Needs (all)'!N$3:N$196, MATCH($B200,'Research Needs (all)'!$A$3:$A$196, 0)) = 0, "", INDEX('Research Needs (all)'!N$3:N$196, MATCH($B200,'Research Needs (all)'!$A$3:$A$196, 0))))</f>
        <v/>
      </c>
    </row>
    <row r="201" spans="2:7" ht="15" customHeight="1" x14ac:dyDescent="0.25">
      <c r="B201" s="76"/>
      <c r="C201" s="77" t="str">
        <f>IF($B201="", "", INDEX('Research Needs (all)'!$B$3:$B$196, MATCH($B201,'Research Needs (all)'!$A$3:$A$196, 0)))</f>
        <v/>
      </c>
      <c r="D201" s="77" t="str">
        <f>IF($B201 = "", "", INDEX('Research Needs (all)'!$E$3:$E$196, MATCH($B201,'Research Needs (all)'!$A$3:$A$196, 0)))</f>
        <v/>
      </c>
      <c r="E201" s="77" t="str">
        <f>IF($B201 = "", "", IF(INDEX('Research Needs (all)'!#REF!, MATCH($B201,'Research Needs (all)'!$A$3:$A$196, 0)) = 0, "", INDEX('Research Needs (all)'!#REF!, MATCH($B201,'Research Needs (all)'!$A$3:$A$196, 0))))</f>
        <v/>
      </c>
      <c r="F201" s="77" t="str">
        <f>IF($B201 = "", "", IF(INDEX('Research Needs (all)'!M$3:M$196, MATCH($B201,'Research Needs (all)'!$A$3:$A$196, 0)) = 0, "", INDEX('Research Needs (all)'!M$3:M$196, MATCH($B201,'Research Needs (all)'!$A$3:$A$196, 0))))</f>
        <v/>
      </c>
      <c r="G201" s="77" t="str">
        <f>IF($B201 = "", "", IF(INDEX('Research Needs (all)'!N$3:N$196, MATCH($B201,'Research Needs (all)'!$A$3:$A$196, 0)) = 0, "", INDEX('Research Needs (all)'!N$3:N$196, MATCH($B201,'Research Needs (all)'!$A$3:$A$196, 0))))</f>
        <v/>
      </c>
    </row>
    <row r="202" spans="2:7" ht="15" customHeight="1" x14ac:dyDescent="0.25">
      <c r="B202" s="76"/>
      <c r="C202" s="77" t="str">
        <f>IF($B202="", "", INDEX('Research Needs (all)'!$B$3:$B$196, MATCH($B202,'Research Needs (all)'!$A$3:$A$196, 0)))</f>
        <v/>
      </c>
      <c r="D202" s="77" t="str">
        <f>IF($B202 = "", "", INDEX('Research Needs (all)'!$E$3:$E$196, MATCH($B202,'Research Needs (all)'!$A$3:$A$196, 0)))</f>
        <v/>
      </c>
      <c r="E202" s="77" t="str">
        <f>IF($B202 = "", "", IF(INDEX('Research Needs (all)'!#REF!, MATCH($B202,'Research Needs (all)'!$A$3:$A$196, 0)) = 0, "", INDEX('Research Needs (all)'!#REF!, MATCH($B202,'Research Needs (all)'!$A$3:$A$196, 0))))</f>
        <v/>
      </c>
      <c r="F202" s="77" t="str">
        <f>IF($B202 = "", "", IF(INDEX('Research Needs (all)'!M$3:M$196, MATCH($B202,'Research Needs (all)'!$A$3:$A$196, 0)) = 0, "", INDEX('Research Needs (all)'!M$3:M$196, MATCH($B202,'Research Needs (all)'!$A$3:$A$196, 0))))</f>
        <v/>
      </c>
      <c r="G202" s="77" t="str">
        <f>IF($B202 = "", "", IF(INDEX('Research Needs (all)'!N$3:N$196, MATCH($B202,'Research Needs (all)'!$A$3:$A$196, 0)) = 0, "", INDEX('Research Needs (all)'!N$3:N$196, MATCH($B202,'Research Needs (all)'!$A$3:$A$196, 0))))</f>
        <v/>
      </c>
    </row>
    <row r="203" spans="2:7" ht="15" customHeight="1" x14ac:dyDescent="0.25">
      <c r="B203" s="76"/>
      <c r="C203" s="77" t="str">
        <f>IF($B203="", "", INDEX('Research Needs (all)'!$B$3:$B$196, MATCH($B203,'Research Needs (all)'!$A$3:$A$196, 0)))</f>
        <v/>
      </c>
      <c r="D203" s="77" t="str">
        <f>IF($B203 = "", "", INDEX('Research Needs (all)'!$E$3:$E$196, MATCH($B203,'Research Needs (all)'!$A$3:$A$196, 0)))</f>
        <v/>
      </c>
      <c r="E203" s="77" t="str">
        <f>IF($B203 = "", "", IF(INDEX('Research Needs (all)'!#REF!, MATCH($B203,'Research Needs (all)'!$A$3:$A$196, 0)) = 0, "", INDEX('Research Needs (all)'!#REF!, MATCH($B203,'Research Needs (all)'!$A$3:$A$196, 0))))</f>
        <v/>
      </c>
      <c r="F203" s="77" t="str">
        <f>IF($B203 = "", "", IF(INDEX('Research Needs (all)'!M$3:M$196, MATCH($B203,'Research Needs (all)'!$A$3:$A$196, 0)) = 0, "", INDEX('Research Needs (all)'!M$3:M$196, MATCH($B203,'Research Needs (all)'!$A$3:$A$196, 0))))</f>
        <v/>
      </c>
      <c r="G203" s="77" t="str">
        <f>IF($B203 = "", "", IF(INDEX('Research Needs (all)'!N$3:N$196, MATCH($B203,'Research Needs (all)'!$A$3:$A$196, 0)) = 0, "", INDEX('Research Needs (all)'!N$3:N$196, MATCH($B203,'Research Needs (all)'!$A$3:$A$196, 0))))</f>
        <v/>
      </c>
    </row>
    <row r="204" spans="2:7" ht="15" customHeight="1" x14ac:dyDescent="0.25">
      <c r="B204" s="76"/>
      <c r="C204" s="77" t="str">
        <f>IF($B204="", "", INDEX('Research Needs (all)'!$B$3:$B$196, MATCH($B204,'Research Needs (all)'!$A$3:$A$196, 0)))</f>
        <v/>
      </c>
      <c r="D204" s="77" t="str">
        <f>IF($B204 = "", "", INDEX('Research Needs (all)'!$E$3:$E$196, MATCH($B204,'Research Needs (all)'!$A$3:$A$196, 0)))</f>
        <v/>
      </c>
      <c r="E204" s="77" t="str">
        <f>IF($B204 = "", "", IF(INDEX('Research Needs (all)'!#REF!, MATCH($B204,'Research Needs (all)'!$A$3:$A$196, 0)) = 0, "", INDEX('Research Needs (all)'!#REF!, MATCH($B204,'Research Needs (all)'!$A$3:$A$196, 0))))</f>
        <v/>
      </c>
      <c r="F204" s="77" t="str">
        <f>IF($B204 = "", "", IF(INDEX('Research Needs (all)'!M$3:M$196, MATCH($B204,'Research Needs (all)'!$A$3:$A$196, 0)) = 0, "", INDEX('Research Needs (all)'!M$3:M$196, MATCH($B204,'Research Needs (all)'!$A$3:$A$196, 0))))</f>
        <v/>
      </c>
      <c r="G204" s="77" t="str">
        <f>IF($B204 = "", "", IF(INDEX('Research Needs (all)'!N$3:N$196, MATCH($B204,'Research Needs (all)'!$A$3:$A$196, 0)) = 0, "", INDEX('Research Needs (all)'!N$3:N$196, MATCH($B204,'Research Needs (all)'!$A$3:$A$196, 0))))</f>
        <v/>
      </c>
    </row>
    <row r="205" spans="2:7" ht="15" customHeight="1" x14ac:dyDescent="0.25">
      <c r="B205" s="76"/>
      <c r="C205" s="77" t="str">
        <f>IF($B205="", "", INDEX('Research Needs (all)'!$B$3:$B$196, MATCH($B205,'Research Needs (all)'!$A$3:$A$196, 0)))</f>
        <v/>
      </c>
      <c r="D205" s="77" t="str">
        <f>IF($B205 = "", "", INDEX('Research Needs (all)'!$E$3:$E$196, MATCH($B205,'Research Needs (all)'!$A$3:$A$196, 0)))</f>
        <v/>
      </c>
      <c r="E205" s="77" t="str">
        <f>IF($B205 = "", "", IF(INDEX('Research Needs (all)'!#REF!, MATCH($B205,'Research Needs (all)'!$A$3:$A$196, 0)) = 0, "", INDEX('Research Needs (all)'!#REF!, MATCH($B205,'Research Needs (all)'!$A$3:$A$196, 0))))</f>
        <v/>
      </c>
      <c r="F205" s="77" t="str">
        <f>IF($B205 = "", "", IF(INDEX('Research Needs (all)'!M$3:M$196, MATCH($B205,'Research Needs (all)'!$A$3:$A$196, 0)) = 0, "", INDEX('Research Needs (all)'!M$3:M$196, MATCH($B205,'Research Needs (all)'!$A$3:$A$196, 0))))</f>
        <v/>
      </c>
      <c r="G205" s="77" t="str">
        <f>IF($B205 = "", "", IF(INDEX('Research Needs (all)'!N$3:N$196, MATCH($B205,'Research Needs (all)'!$A$3:$A$196, 0)) = 0, "", INDEX('Research Needs (all)'!N$3:N$196, MATCH($B205,'Research Needs (all)'!$A$3:$A$196, 0))))</f>
        <v/>
      </c>
    </row>
    <row r="206" spans="2:7" ht="15" customHeight="1" x14ac:dyDescent="0.25">
      <c r="B206" s="76"/>
      <c r="C206" s="77" t="str">
        <f>IF($B206="", "", INDEX('Research Needs (all)'!$B$3:$B$196, MATCH($B206,'Research Needs (all)'!$A$3:$A$196, 0)))</f>
        <v/>
      </c>
      <c r="D206" s="77" t="str">
        <f>IF($B206 = "", "", INDEX('Research Needs (all)'!$E$3:$E$196, MATCH($B206,'Research Needs (all)'!$A$3:$A$196, 0)))</f>
        <v/>
      </c>
      <c r="E206" s="77" t="str">
        <f>IF($B206 = "", "", IF(INDEX('Research Needs (all)'!#REF!, MATCH($B206,'Research Needs (all)'!$A$3:$A$196, 0)) = 0, "", INDEX('Research Needs (all)'!#REF!, MATCH($B206,'Research Needs (all)'!$A$3:$A$196, 0))))</f>
        <v/>
      </c>
      <c r="F206" s="77" t="str">
        <f>IF($B206 = "", "", IF(INDEX('Research Needs (all)'!M$3:M$196, MATCH($B206,'Research Needs (all)'!$A$3:$A$196, 0)) = 0, "", INDEX('Research Needs (all)'!M$3:M$196, MATCH($B206,'Research Needs (all)'!$A$3:$A$196, 0))))</f>
        <v/>
      </c>
      <c r="G206" s="77" t="str">
        <f>IF($B206 = "", "", IF(INDEX('Research Needs (all)'!N$3:N$196, MATCH($B206,'Research Needs (all)'!$A$3:$A$196, 0)) = 0, "", INDEX('Research Needs (all)'!N$3:N$196, MATCH($B206,'Research Needs (all)'!$A$3:$A$196, 0))))</f>
        <v/>
      </c>
    </row>
    <row r="207" spans="2:7" ht="15" customHeight="1" x14ac:dyDescent="0.25">
      <c r="B207" s="76"/>
      <c r="C207" s="77" t="str">
        <f>IF($B207="", "", INDEX('Research Needs (all)'!$B$3:$B$196, MATCH($B207,'Research Needs (all)'!$A$3:$A$196, 0)))</f>
        <v/>
      </c>
      <c r="D207" s="77" t="str">
        <f>IF($B207 = "", "", INDEX('Research Needs (all)'!$E$3:$E$196, MATCH($B207,'Research Needs (all)'!$A$3:$A$196, 0)))</f>
        <v/>
      </c>
      <c r="E207" s="77" t="str">
        <f>IF($B207 = "", "", IF(INDEX('Research Needs (all)'!#REF!, MATCH($B207,'Research Needs (all)'!$A$3:$A$196, 0)) = 0, "", INDEX('Research Needs (all)'!#REF!, MATCH($B207,'Research Needs (all)'!$A$3:$A$196, 0))))</f>
        <v/>
      </c>
      <c r="F207" s="77" t="str">
        <f>IF($B207 = "", "", IF(INDEX('Research Needs (all)'!M$3:M$196, MATCH($B207,'Research Needs (all)'!$A$3:$A$196, 0)) = 0, "", INDEX('Research Needs (all)'!M$3:M$196, MATCH($B207,'Research Needs (all)'!$A$3:$A$196, 0))))</f>
        <v/>
      </c>
      <c r="G207" s="77" t="str">
        <f>IF($B207 = "", "", IF(INDEX('Research Needs (all)'!N$3:N$196, MATCH($B207,'Research Needs (all)'!$A$3:$A$196, 0)) = 0, "", INDEX('Research Needs (all)'!N$3:N$196, MATCH($B207,'Research Needs (all)'!$A$3:$A$196, 0))))</f>
        <v/>
      </c>
    </row>
    <row r="208" spans="2:7" ht="15" customHeight="1" x14ac:dyDescent="0.25">
      <c r="B208" s="76"/>
      <c r="C208" s="77" t="str">
        <f>IF($B208="", "", INDEX('Research Needs (all)'!$B$3:$B$196, MATCH($B208,'Research Needs (all)'!$A$3:$A$196, 0)))</f>
        <v/>
      </c>
      <c r="D208" s="77" t="str">
        <f>IF($B208 = "", "", INDEX('Research Needs (all)'!$E$3:$E$196, MATCH($B208,'Research Needs (all)'!$A$3:$A$196, 0)))</f>
        <v/>
      </c>
      <c r="E208" s="77" t="str">
        <f>IF($B208 = "", "", IF(INDEX('Research Needs (all)'!#REF!, MATCH($B208,'Research Needs (all)'!$A$3:$A$196, 0)) = 0, "", INDEX('Research Needs (all)'!#REF!, MATCH($B208,'Research Needs (all)'!$A$3:$A$196, 0))))</f>
        <v/>
      </c>
      <c r="F208" s="77" t="str">
        <f>IF($B208 = "", "", IF(INDEX('Research Needs (all)'!M$3:M$196, MATCH($B208,'Research Needs (all)'!$A$3:$A$196, 0)) = 0, "", INDEX('Research Needs (all)'!M$3:M$196, MATCH($B208,'Research Needs (all)'!$A$3:$A$196, 0))))</f>
        <v/>
      </c>
      <c r="G208" s="77" t="str">
        <f>IF($B208 = "", "", IF(INDEX('Research Needs (all)'!N$3:N$196, MATCH($B208,'Research Needs (all)'!$A$3:$A$196, 0)) = 0, "", INDEX('Research Needs (all)'!N$3:N$196, MATCH($B208,'Research Needs (all)'!$A$3:$A$196, 0))))</f>
        <v/>
      </c>
    </row>
    <row r="209" spans="2:7" ht="15" customHeight="1" x14ac:dyDescent="0.25">
      <c r="B209" s="76"/>
      <c r="C209" s="77" t="str">
        <f>IF($B209="", "", INDEX('Research Needs (all)'!$B$3:$B$196, MATCH($B209,'Research Needs (all)'!$A$3:$A$196, 0)))</f>
        <v/>
      </c>
      <c r="D209" s="77" t="str">
        <f>IF($B209 = "", "", INDEX('Research Needs (all)'!$E$3:$E$196, MATCH($B209,'Research Needs (all)'!$A$3:$A$196, 0)))</f>
        <v/>
      </c>
      <c r="E209" s="77" t="str">
        <f>IF($B209 = "", "", IF(INDEX('Research Needs (all)'!#REF!, MATCH($B209,'Research Needs (all)'!$A$3:$A$196, 0)) = 0, "", INDEX('Research Needs (all)'!#REF!, MATCH($B209,'Research Needs (all)'!$A$3:$A$196, 0))))</f>
        <v/>
      </c>
      <c r="F209" s="77" t="str">
        <f>IF($B209 = "", "", IF(INDEX('Research Needs (all)'!M$3:M$196, MATCH($B209,'Research Needs (all)'!$A$3:$A$196, 0)) = 0, "", INDEX('Research Needs (all)'!M$3:M$196, MATCH($B209,'Research Needs (all)'!$A$3:$A$196, 0))))</f>
        <v/>
      </c>
      <c r="G209" s="77" t="str">
        <f>IF($B209 = "", "", IF(INDEX('Research Needs (all)'!N$3:N$196, MATCH($B209,'Research Needs (all)'!$A$3:$A$196, 0)) = 0, "", INDEX('Research Needs (all)'!N$3:N$196, MATCH($B209,'Research Needs (all)'!$A$3:$A$196, 0))))</f>
        <v/>
      </c>
    </row>
    <row r="210" spans="2:7" ht="15" customHeight="1" x14ac:dyDescent="0.25">
      <c r="B210" s="76"/>
      <c r="C210" s="77" t="str">
        <f>IF($B210="", "", INDEX('Research Needs (all)'!$B$3:$B$196, MATCH($B210,'Research Needs (all)'!$A$3:$A$196, 0)))</f>
        <v/>
      </c>
      <c r="D210" s="77" t="str">
        <f>IF($B210 = "", "", INDEX('Research Needs (all)'!$E$3:$E$196, MATCH($B210,'Research Needs (all)'!$A$3:$A$196, 0)))</f>
        <v/>
      </c>
      <c r="E210" s="77" t="str">
        <f>IF($B210 = "", "", IF(INDEX('Research Needs (all)'!#REF!, MATCH($B210,'Research Needs (all)'!$A$3:$A$196, 0)) = 0, "", INDEX('Research Needs (all)'!#REF!, MATCH($B210,'Research Needs (all)'!$A$3:$A$196, 0))))</f>
        <v/>
      </c>
      <c r="F210" s="77" t="str">
        <f>IF($B210 = "", "", IF(INDEX('Research Needs (all)'!M$3:M$196, MATCH($B210,'Research Needs (all)'!$A$3:$A$196, 0)) = 0, "", INDEX('Research Needs (all)'!M$3:M$196, MATCH($B210,'Research Needs (all)'!$A$3:$A$196, 0))))</f>
        <v/>
      </c>
      <c r="G210" s="77" t="str">
        <f>IF($B210 = "", "", IF(INDEX('Research Needs (all)'!N$3:N$196, MATCH($B210,'Research Needs (all)'!$A$3:$A$196, 0)) = 0, "", INDEX('Research Needs (all)'!N$3:N$196, MATCH($B210,'Research Needs (all)'!$A$3:$A$196, 0))))</f>
        <v/>
      </c>
    </row>
    <row r="211" spans="2:7" ht="15" customHeight="1" x14ac:dyDescent="0.25">
      <c r="B211" s="76"/>
      <c r="C211" s="77" t="str">
        <f>IF($B211="", "", INDEX('Research Needs (all)'!$B$3:$B$196, MATCH($B211,'Research Needs (all)'!$A$3:$A$196, 0)))</f>
        <v/>
      </c>
      <c r="D211" s="77" t="str">
        <f>IF($B211 = "", "", INDEX('Research Needs (all)'!$E$3:$E$196, MATCH($B211,'Research Needs (all)'!$A$3:$A$196, 0)))</f>
        <v/>
      </c>
      <c r="E211" s="77" t="str">
        <f>IF($B211 = "", "", IF(INDEX('Research Needs (all)'!#REF!, MATCH($B211,'Research Needs (all)'!$A$3:$A$196, 0)) = 0, "", INDEX('Research Needs (all)'!#REF!, MATCH($B211,'Research Needs (all)'!$A$3:$A$196, 0))))</f>
        <v/>
      </c>
      <c r="F211" s="77" t="str">
        <f>IF($B211 = "", "", IF(INDEX('Research Needs (all)'!M$3:M$196, MATCH($B211,'Research Needs (all)'!$A$3:$A$196, 0)) = 0, "", INDEX('Research Needs (all)'!M$3:M$196, MATCH($B211,'Research Needs (all)'!$A$3:$A$196, 0))))</f>
        <v/>
      </c>
      <c r="G211" s="77" t="str">
        <f>IF($B211 = "", "", IF(INDEX('Research Needs (all)'!N$3:N$196, MATCH($B211,'Research Needs (all)'!$A$3:$A$196, 0)) = 0, "", INDEX('Research Needs (all)'!N$3:N$196, MATCH($B211,'Research Needs (all)'!$A$3:$A$196, 0))))</f>
        <v/>
      </c>
    </row>
    <row r="212" spans="2:7" ht="15" customHeight="1" x14ac:dyDescent="0.25">
      <c r="B212" s="76"/>
      <c r="C212" s="77" t="str">
        <f>IF($B212="", "", INDEX('Research Needs (all)'!$B$3:$B$196, MATCH($B212,'Research Needs (all)'!$A$3:$A$196, 0)))</f>
        <v/>
      </c>
      <c r="D212" s="77" t="str">
        <f>IF($B212 = "", "", INDEX('Research Needs (all)'!$E$3:$E$196, MATCH($B212,'Research Needs (all)'!$A$3:$A$196, 0)))</f>
        <v/>
      </c>
      <c r="E212" s="77" t="str">
        <f>IF($B212 = "", "", IF(INDEX('Research Needs (all)'!#REF!, MATCH($B212,'Research Needs (all)'!$A$3:$A$196, 0)) = 0, "", INDEX('Research Needs (all)'!#REF!, MATCH($B212,'Research Needs (all)'!$A$3:$A$196, 0))))</f>
        <v/>
      </c>
      <c r="F212" s="77" t="str">
        <f>IF($B212 = "", "", IF(INDEX('Research Needs (all)'!M$3:M$196, MATCH($B212,'Research Needs (all)'!$A$3:$A$196, 0)) = 0, "", INDEX('Research Needs (all)'!M$3:M$196, MATCH($B212,'Research Needs (all)'!$A$3:$A$196, 0))))</f>
        <v/>
      </c>
      <c r="G212" s="77" t="str">
        <f>IF($B212 = "", "", IF(INDEX('Research Needs (all)'!N$3:N$196, MATCH($B212,'Research Needs (all)'!$A$3:$A$196, 0)) = 0, "", INDEX('Research Needs (all)'!N$3:N$196, MATCH($B212,'Research Needs (all)'!$A$3:$A$196, 0))))</f>
        <v/>
      </c>
    </row>
    <row r="213" spans="2:7" ht="15" customHeight="1" x14ac:dyDescent="0.25">
      <c r="B213" s="76"/>
      <c r="C213" s="77" t="str">
        <f>IF($B213="", "", INDEX('Research Needs (all)'!$B$3:$B$196, MATCH($B213,'Research Needs (all)'!$A$3:$A$196, 0)))</f>
        <v/>
      </c>
      <c r="D213" s="77" t="str">
        <f>IF($B213 = "", "", INDEX('Research Needs (all)'!$E$3:$E$196, MATCH($B213,'Research Needs (all)'!$A$3:$A$196, 0)))</f>
        <v/>
      </c>
      <c r="E213" s="77" t="str">
        <f>IF($B213 = "", "", IF(INDEX('Research Needs (all)'!#REF!, MATCH($B213,'Research Needs (all)'!$A$3:$A$196, 0)) = 0, "", INDEX('Research Needs (all)'!#REF!, MATCH($B213,'Research Needs (all)'!$A$3:$A$196, 0))))</f>
        <v/>
      </c>
      <c r="F213" s="77" t="str">
        <f>IF($B213 = "", "", IF(INDEX('Research Needs (all)'!M$3:M$196, MATCH($B213,'Research Needs (all)'!$A$3:$A$196, 0)) = 0, "", INDEX('Research Needs (all)'!M$3:M$196, MATCH($B213,'Research Needs (all)'!$A$3:$A$196, 0))))</f>
        <v/>
      </c>
      <c r="G213" s="77" t="str">
        <f>IF($B213 = "", "", IF(INDEX('Research Needs (all)'!N$3:N$196, MATCH($B213,'Research Needs (all)'!$A$3:$A$196, 0)) = 0, "", INDEX('Research Needs (all)'!N$3:N$196, MATCH($B213,'Research Needs (all)'!$A$3:$A$196, 0))))</f>
        <v/>
      </c>
    </row>
    <row r="214" spans="2:7" ht="15" customHeight="1" x14ac:dyDescent="0.25">
      <c r="B214" s="76"/>
      <c r="C214" s="77" t="str">
        <f>IF($B214="", "", INDEX('Research Needs (all)'!$B$3:$B$196, MATCH($B214,'Research Needs (all)'!$A$3:$A$196, 0)))</f>
        <v/>
      </c>
      <c r="D214" s="77" t="str">
        <f>IF($B214 = "", "", INDEX('Research Needs (all)'!$E$3:$E$196, MATCH($B214,'Research Needs (all)'!$A$3:$A$196, 0)))</f>
        <v/>
      </c>
      <c r="E214" s="77" t="str">
        <f>IF($B214 = "", "", IF(INDEX('Research Needs (all)'!#REF!, MATCH($B214,'Research Needs (all)'!$A$3:$A$196, 0)) = 0, "", INDEX('Research Needs (all)'!#REF!, MATCH($B214,'Research Needs (all)'!$A$3:$A$196, 0))))</f>
        <v/>
      </c>
      <c r="F214" s="77" t="str">
        <f>IF($B214 = "", "", IF(INDEX('Research Needs (all)'!M$3:M$196, MATCH($B214,'Research Needs (all)'!$A$3:$A$196, 0)) = 0, "", INDEX('Research Needs (all)'!M$3:M$196, MATCH($B214,'Research Needs (all)'!$A$3:$A$196, 0))))</f>
        <v/>
      </c>
      <c r="G214" s="77" t="str">
        <f>IF($B214 = "", "", IF(INDEX('Research Needs (all)'!N$3:N$196, MATCH($B214,'Research Needs (all)'!$A$3:$A$196, 0)) = 0, "", INDEX('Research Needs (all)'!N$3:N$196, MATCH($B214,'Research Needs (all)'!$A$3:$A$196, 0))))</f>
        <v/>
      </c>
    </row>
    <row r="215" spans="2:7" ht="15" customHeight="1" x14ac:dyDescent="0.25">
      <c r="B215" s="76"/>
      <c r="C215" s="77" t="str">
        <f>IF($B215="", "", INDEX('Research Needs (all)'!$B$3:$B$196, MATCH($B215,'Research Needs (all)'!$A$3:$A$196, 0)))</f>
        <v/>
      </c>
      <c r="D215" s="77" t="str">
        <f>IF($B215 = "", "", INDEX('Research Needs (all)'!$E$3:$E$196, MATCH($B215,'Research Needs (all)'!$A$3:$A$196, 0)))</f>
        <v/>
      </c>
      <c r="E215" s="77" t="str">
        <f>IF($B215 = "", "", IF(INDEX('Research Needs (all)'!#REF!, MATCH($B215,'Research Needs (all)'!$A$3:$A$196, 0)) = 0, "", INDEX('Research Needs (all)'!#REF!, MATCH($B215,'Research Needs (all)'!$A$3:$A$196, 0))))</f>
        <v/>
      </c>
      <c r="F215" s="77" t="str">
        <f>IF($B215 = "", "", IF(INDEX('Research Needs (all)'!M$3:M$196, MATCH($B215,'Research Needs (all)'!$A$3:$A$196, 0)) = 0, "", INDEX('Research Needs (all)'!M$3:M$196, MATCH($B215,'Research Needs (all)'!$A$3:$A$196, 0))))</f>
        <v/>
      </c>
      <c r="G215" s="77" t="str">
        <f>IF($B215 = "", "", IF(INDEX('Research Needs (all)'!N$3:N$196, MATCH($B215,'Research Needs (all)'!$A$3:$A$196, 0)) = 0, "", INDEX('Research Needs (all)'!N$3:N$196, MATCH($B215,'Research Needs (all)'!$A$3:$A$196, 0))))</f>
        <v/>
      </c>
    </row>
    <row r="216" spans="2:7" ht="15" customHeight="1" x14ac:dyDescent="0.25">
      <c r="B216" s="76"/>
      <c r="C216" s="77" t="str">
        <f>IF($B216="", "", INDEX('Research Needs (all)'!$B$3:$B$196, MATCH($B216,'Research Needs (all)'!$A$3:$A$196, 0)))</f>
        <v/>
      </c>
      <c r="D216" s="77" t="str">
        <f>IF($B216 = "", "", INDEX('Research Needs (all)'!$E$3:$E$196, MATCH($B216,'Research Needs (all)'!$A$3:$A$196, 0)))</f>
        <v/>
      </c>
      <c r="E216" s="77" t="str">
        <f>IF($B216 = "", "", IF(INDEX('Research Needs (all)'!#REF!, MATCH($B216,'Research Needs (all)'!$A$3:$A$196, 0)) = 0, "", INDEX('Research Needs (all)'!#REF!, MATCH($B216,'Research Needs (all)'!$A$3:$A$196, 0))))</f>
        <v/>
      </c>
      <c r="F216" s="77" t="str">
        <f>IF($B216 = "", "", IF(INDEX('Research Needs (all)'!M$3:M$196, MATCH($B216,'Research Needs (all)'!$A$3:$A$196, 0)) = 0, "", INDEX('Research Needs (all)'!M$3:M$196, MATCH($B216,'Research Needs (all)'!$A$3:$A$196, 0))))</f>
        <v/>
      </c>
      <c r="G216" s="77" t="str">
        <f>IF($B216 = "", "", IF(INDEX('Research Needs (all)'!N$3:N$196, MATCH($B216,'Research Needs (all)'!$A$3:$A$196, 0)) = 0, "", INDEX('Research Needs (all)'!N$3:N$196, MATCH($B216,'Research Needs (all)'!$A$3:$A$196, 0))))</f>
        <v/>
      </c>
    </row>
    <row r="217" spans="2:7" ht="15" customHeight="1" x14ac:dyDescent="0.25">
      <c r="B217" s="76"/>
      <c r="C217" s="77" t="str">
        <f>IF($B217="", "", INDEX('Research Needs (all)'!$B$3:$B$196, MATCH($B217,'Research Needs (all)'!$A$3:$A$196, 0)))</f>
        <v/>
      </c>
      <c r="D217" s="77" t="str">
        <f>IF($B217 = "", "", INDEX('Research Needs (all)'!$E$3:$E$196, MATCH($B217,'Research Needs (all)'!$A$3:$A$196, 0)))</f>
        <v/>
      </c>
      <c r="E217" s="77" t="str">
        <f>IF($B217 = "", "", IF(INDEX('Research Needs (all)'!#REF!, MATCH($B217,'Research Needs (all)'!$A$3:$A$196, 0)) = 0, "", INDEX('Research Needs (all)'!#REF!, MATCH($B217,'Research Needs (all)'!$A$3:$A$196, 0))))</f>
        <v/>
      </c>
      <c r="F217" s="77" t="str">
        <f>IF($B217 = "", "", IF(INDEX('Research Needs (all)'!M$3:M$196, MATCH($B217,'Research Needs (all)'!$A$3:$A$196, 0)) = 0, "", INDEX('Research Needs (all)'!M$3:M$196, MATCH($B217,'Research Needs (all)'!$A$3:$A$196, 0))))</f>
        <v/>
      </c>
      <c r="G217" s="77" t="str">
        <f>IF($B217 = "", "", IF(INDEX('Research Needs (all)'!N$3:N$196, MATCH($B217,'Research Needs (all)'!$A$3:$A$196, 0)) = 0, "", INDEX('Research Needs (all)'!N$3:N$196, MATCH($B217,'Research Needs (all)'!$A$3:$A$196, 0))))</f>
        <v/>
      </c>
    </row>
    <row r="218" spans="2:7" ht="15" customHeight="1" x14ac:dyDescent="0.25">
      <c r="B218" s="76"/>
      <c r="C218" s="77" t="str">
        <f>IF($B218="", "", INDEX('Research Needs (all)'!$B$3:$B$196, MATCH($B218,'Research Needs (all)'!$A$3:$A$196, 0)))</f>
        <v/>
      </c>
      <c r="D218" s="77" t="str">
        <f>IF($B218 = "", "", INDEX('Research Needs (all)'!$E$3:$E$196, MATCH($B218,'Research Needs (all)'!$A$3:$A$196, 0)))</f>
        <v/>
      </c>
      <c r="E218" s="77" t="str">
        <f>IF($B218 = "", "", IF(INDEX('Research Needs (all)'!#REF!, MATCH($B218,'Research Needs (all)'!$A$3:$A$196, 0)) = 0, "", INDEX('Research Needs (all)'!#REF!, MATCH($B218,'Research Needs (all)'!$A$3:$A$196, 0))))</f>
        <v/>
      </c>
      <c r="F218" s="77" t="str">
        <f>IF($B218 = "", "", IF(INDEX('Research Needs (all)'!M$3:M$196, MATCH($B218,'Research Needs (all)'!$A$3:$A$196, 0)) = 0, "", INDEX('Research Needs (all)'!M$3:M$196, MATCH($B218,'Research Needs (all)'!$A$3:$A$196, 0))))</f>
        <v/>
      </c>
      <c r="G218" s="77" t="str">
        <f>IF($B218 = "", "", IF(INDEX('Research Needs (all)'!N$3:N$196, MATCH($B218,'Research Needs (all)'!$A$3:$A$196, 0)) = 0, "", INDEX('Research Needs (all)'!N$3:N$196, MATCH($B218,'Research Needs (all)'!$A$3:$A$196, 0))))</f>
        <v/>
      </c>
    </row>
    <row r="219" spans="2:7" ht="15" customHeight="1" x14ac:dyDescent="0.25">
      <c r="B219" s="76"/>
      <c r="C219" s="77" t="str">
        <f>IF($B219="", "", INDEX('Research Needs (all)'!$B$3:$B$196, MATCH($B219,'Research Needs (all)'!$A$3:$A$196, 0)))</f>
        <v/>
      </c>
      <c r="D219" s="77" t="str">
        <f>IF($B219 = "", "", INDEX('Research Needs (all)'!$E$3:$E$196, MATCH($B219,'Research Needs (all)'!$A$3:$A$196, 0)))</f>
        <v/>
      </c>
      <c r="E219" s="77" t="str">
        <f>IF($B219 = "", "", IF(INDEX('Research Needs (all)'!#REF!, MATCH($B219,'Research Needs (all)'!$A$3:$A$196, 0)) = 0, "", INDEX('Research Needs (all)'!#REF!, MATCH($B219,'Research Needs (all)'!$A$3:$A$196, 0))))</f>
        <v/>
      </c>
      <c r="F219" s="77" t="str">
        <f>IF($B219 = "", "", IF(INDEX('Research Needs (all)'!M$3:M$196, MATCH($B219,'Research Needs (all)'!$A$3:$A$196, 0)) = 0, "", INDEX('Research Needs (all)'!M$3:M$196, MATCH($B219,'Research Needs (all)'!$A$3:$A$196, 0))))</f>
        <v/>
      </c>
      <c r="G219" s="77" t="str">
        <f>IF($B219 = "", "", IF(INDEX('Research Needs (all)'!N$3:N$196, MATCH($B219,'Research Needs (all)'!$A$3:$A$196, 0)) = 0, "", INDEX('Research Needs (all)'!N$3:N$196, MATCH($B219,'Research Needs (all)'!$A$3:$A$196, 0))))</f>
        <v/>
      </c>
    </row>
    <row r="220" spans="2:7" ht="15" customHeight="1" x14ac:dyDescent="0.25">
      <c r="B220" s="76"/>
      <c r="C220" s="77" t="str">
        <f>IF($B220="", "", INDEX('Research Needs (all)'!$B$3:$B$196, MATCH($B220,'Research Needs (all)'!$A$3:$A$196, 0)))</f>
        <v/>
      </c>
      <c r="D220" s="77" t="str">
        <f>IF($B220 = "", "", INDEX('Research Needs (all)'!$E$3:$E$196, MATCH($B220,'Research Needs (all)'!$A$3:$A$196, 0)))</f>
        <v/>
      </c>
      <c r="E220" s="77" t="str">
        <f>IF($B220 = "", "", IF(INDEX('Research Needs (all)'!#REF!, MATCH($B220,'Research Needs (all)'!$A$3:$A$196, 0)) = 0, "", INDEX('Research Needs (all)'!#REF!, MATCH($B220,'Research Needs (all)'!$A$3:$A$196, 0))))</f>
        <v/>
      </c>
      <c r="F220" s="77" t="str">
        <f>IF($B220 = "", "", IF(INDEX('Research Needs (all)'!M$3:M$196, MATCH($B220,'Research Needs (all)'!$A$3:$A$196, 0)) = 0, "", INDEX('Research Needs (all)'!M$3:M$196, MATCH($B220,'Research Needs (all)'!$A$3:$A$196, 0))))</f>
        <v/>
      </c>
      <c r="G220" s="77" t="str">
        <f>IF($B220 = "", "", IF(INDEX('Research Needs (all)'!N$3:N$196, MATCH($B220,'Research Needs (all)'!$A$3:$A$196, 0)) = 0, "", INDEX('Research Needs (all)'!N$3:N$196, MATCH($B220,'Research Needs (all)'!$A$3:$A$196, 0))))</f>
        <v/>
      </c>
    </row>
    <row r="221" spans="2:7" ht="15" customHeight="1" x14ac:dyDescent="0.25">
      <c r="B221" s="76"/>
      <c r="C221" s="77" t="str">
        <f>IF($B221="", "", INDEX('Research Needs (all)'!$B$3:$B$196, MATCH($B221,'Research Needs (all)'!$A$3:$A$196, 0)))</f>
        <v/>
      </c>
      <c r="D221" s="77" t="str">
        <f>IF($B221 = "", "", INDEX('Research Needs (all)'!$E$3:$E$196, MATCH($B221,'Research Needs (all)'!$A$3:$A$196, 0)))</f>
        <v/>
      </c>
      <c r="E221" s="77" t="str">
        <f>IF($B221 = "", "", IF(INDEX('Research Needs (all)'!#REF!, MATCH($B221,'Research Needs (all)'!$A$3:$A$196, 0)) = 0, "", INDEX('Research Needs (all)'!#REF!, MATCH($B221,'Research Needs (all)'!$A$3:$A$196, 0))))</f>
        <v/>
      </c>
      <c r="F221" s="77" t="str">
        <f>IF($B221 = "", "", IF(INDEX('Research Needs (all)'!M$3:M$196, MATCH($B221,'Research Needs (all)'!$A$3:$A$196, 0)) = 0, "", INDEX('Research Needs (all)'!M$3:M$196, MATCH($B221,'Research Needs (all)'!$A$3:$A$196, 0))))</f>
        <v/>
      </c>
      <c r="G221" s="77" t="str">
        <f>IF($B221 = "", "", IF(INDEX('Research Needs (all)'!N$3:N$196, MATCH($B221,'Research Needs (all)'!$A$3:$A$196, 0)) = 0, "", INDEX('Research Needs (all)'!N$3:N$196, MATCH($B221,'Research Needs (all)'!$A$3:$A$196, 0))))</f>
        <v/>
      </c>
    </row>
    <row r="222" spans="2:7" ht="15" customHeight="1" x14ac:dyDescent="0.25">
      <c r="B222" s="76"/>
      <c r="C222" s="77" t="str">
        <f>IF($B222="", "", INDEX('Research Needs (all)'!$B$3:$B$196, MATCH($B222,'Research Needs (all)'!$A$3:$A$196, 0)))</f>
        <v/>
      </c>
      <c r="D222" s="77" t="str">
        <f>IF($B222 = "", "", INDEX('Research Needs (all)'!$E$3:$E$196, MATCH($B222,'Research Needs (all)'!$A$3:$A$196, 0)))</f>
        <v/>
      </c>
      <c r="E222" s="77" t="str">
        <f>IF($B222 = "", "", IF(INDEX('Research Needs (all)'!#REF!, MATCH($B222,'Research Needs (all)'!$A$3:$A$196, 0)) = 0, "", INDEX('Research Needs (all)'!#REF!, MATCH($B222,'Research Needs (all)'!$A$3:$A$196, 0))))</f>
        <v/>
      </c>
      <c r="F222" s="77" t="str">
        <f>IF($B222 = "", "", IF(INDEX('Research Needs (all)'!M$3:M$196, MATCH($B222,'Research Needs (all)'!$A$3:$A$196, 0)) = 0, "", INDEX('Research Needs (all)'!M$3:M$196, MATCH($B222,'Research Needs (all)'!$A$3:$A$196, 0))))</f>
        <v/>
      </c>
      <c r="G222" s="77" t="str">
        <f>IF($B222 = "", "", IF(INDEX('Research Needs (all)'!N$3:N$196, MATCH($B222,'Research Needs (all)'!$A$3:$A$196, 0)) = 0, "", INDEX('Research Needs (all)'!N$3:N$196, MATCH($B222,'Research Needs (all)'!$A$3:$A$196, 0))))</f>
        <v/>
      </c>
    </row>
    <row r="223" spans="2:7" ht="15" customHeight="1" x14ac:dyDescent="0.25">
      <c r="B223" s="76"/>
      <c r="C223" s="77" t="str">
        <f>IF($B223="", "", INDEX('Research Needs (all)'!$B$3:$B$196, MATCH($B223,'Research Needs (all)'!$A$3:$A$196, 0)))</f>
        <v/>
      </c>
      <c r="D223" s="77" t="str">
        <f>IF($B223 = "", "", INDEX('Research Needs (all)'!$E$3:$E$196, MATCH($B223,'Research Needs (all)'!$A$3:$A$196, 0)))</f>
        <v/>
      </c>
      <c r="E223" s="77" t="str">
        <f>IF($B223 = "", "", IF(INDEX('Research Needs (all)'!#REF!, MATCH($B223,'Research Needs (all)'!$A$3:$A$196, 0)) = 0, "", INDEX('Research Needs (all)'!#REF!, MATCH($B223,'Research Needs (all)'!$A$3:$A$196, 0))))</f>
        <v/>
      </c>
      <c r="F223" s="77" t="str">
        <f>IF($B223 = "", "", IF(INDEX('Research Needs (all)'!M$3:M$196, MATCH($B223,'Research Needs (all)'!$A$3:$A$196, 0)) = 0, "", INDEX('Research Needs (all)'!M$3:M$196, MATCH($B223,'Research Needs (all)'!$A$3:$A$196, 0))))</f>
        <v/>
      </c>
      <c r="G223" s="77" t="str">
        <f>IF($B223 = "", "", IF(INDEX('Research Needs (all)'!N$3:N$196, MATCH($B223,'Research Needs (all)'!$A$3:$A$196, 0)) = 0, "", INDEX('Research Needs (all)'!N$3:N$196, MATCH($B223,'Research Needs (all)'!$A$3:$A$196, 0))))</f>
        <v/>
      </c>
    </row>
    <row r="224" spans="2:7" ht="15" customHeight="1" x14ac:dyDescent="0.25">
      <c r="B224" s="76"/>
      <c r="C224" s="77" t="str">
        <f>IF($B224="", "", INDEX('Research Needs (all)'!$B$3:$B$196, MATCH($B224,'Research Needs (all)'!$A$3:$A$196, 0)))</f>
        <v/>
      </c>
      <c r="D224" s="77" t="str">
        <f>IF($B224 = "", "", INDEX('Research Needs (all)'!$E$3:$E$196, MATCH($B224,'Research Needs (all)'!$A$3:$A$196, 0)))</f>
        <v/>
      </c>
      <c r="E224" s="77" t="str">
        <f>IF($B224 = "", "", IF(INDEX('Research Needs (all)'!#REF!, MATCH($B224,'Research Needs (all)'!$A$3:$A$196, 0)) = 0, "", INDEX('Research Needs (all)'!#REF!, MATCH($B224,'Research Needs (all)'!$A$3:$A$196, 0))))</f>
        <v/>
      </c>
      <c r="F224" s="77" t="str">
        <f>IF($B224 = "", "", IF(INDEX('Research Needs (all)'!M$3:M$196, MATCH($B224,'Research Needs (all)'!$A$3:$A$196, 0)) = 0, "", INDEX('Research Needs (all)'!M$3:M$196, MATCH($B224,'Research Needs (all)'!$A$3:$A$196, 0))))</f>
        <v/>
      </c>
      <c r="G224" s="77" t="str">
        <f>IF($B224 = "", "", IF(INDEX('Research Needs (all)'!N$3:N$196, MATCH($B224,'Research Needs (all)'!$A$3:$A$196, 0)) = 0, "", INDEX('Research Needs (all)'!N$3:N$196, MATCH($B224,'Research Needs (all)'!$A$3:$A$196, 0))))</f>
        <v/>
      </c>
    </row>
    <row r="225" spans="2:7" ht="15" customHeight="1" x14ac:dyDescent="0.25">
      <c r="B225" s="76"/>
      <c r="C225" s="77" t="str">
        <f>IF($B225="", "", INDEX('Research Needs (all)'!$B$3:$B$196, MATCH($B225,'Research Needs (all)'!$A$3:$A$196, 0)))</f>
        <v/>
      </c>
      <c r="D225" s="77" t="str">
        <f>IF($B225 = "", "", INDEX('Research Needs (all)'!$E$3:$E$196, MATCH($B225,'Research Needs (all)'!$A$3:$A$196, 0)))</f>
        <v/>
      </c>
      <c r="E225" s="77" t="str">
        <f>IF($B225 = "", "", IF(INDEX('Research Needs (all)'!#REF!, MATCH($B225,'Research Needs (all)'!$A$3:$A$196, 0)) = 0, "", INDEX('Research Needs (all)'!#REF!, MATCH($B225,'Research Needs (all)'!$A$3:$A$196, 0))))</f>
        <v/>
      </c>
      <c r="F225" s="77" t="str">
        <f>IF($B225 = "", "", IF(INDEX('Research Needs (all)'!M$3:M$196, MATCH($B225,'Research Needs (all)'!$A$3:$A$196, 0)) = 0, "", INDEX('Research Needs (all)'!M$3:M$196, MATCH($B225,'Research Needs (all)'!$A$3:$A$196, 0))))</f>
        <v/>
      </c>
      <c r="G225" s="77" t="str">
        <f>IF($B225 = "", "", IF(INDEX('Research Needs (all)'!N$3:N$196, MATCH($B225,'Research Needs (all)'!$A$3:$A$196, 0)) = 0, "", INDEX('Research Needs (all)'!N$3:N$196, MATCH($B225,'Research Needs (all)'!$A$3:$A$196, 0))))</f>
        <v/>
      </c>
    </row>
    <row r="226" spans="2:7" ht="15" customHeight="1" x14ac:dyDescent="0.25">
      <c r="B226" s="76"/>
      <c r="C226" s="77" t="str">
        <f>IF($B226="", "", INDEX('Research Needs (all)'!$B$3:$B$196, MATCH($B226,'Research Needs (all)'!$A$3:$A$196, 0)))</f>
        <v/>
      </c>
      <c r="D226" s="77" t="str">
        <f>IF($B226 = "", "", INDEX('Research Needs (all)'!$E$3:$E$196, MATCH($B226,'Research Needs (all)'!$A$3:$A$196, 0)))</f>
        <v/>
      </c>
      <c r="E226" s="77" t="str">
        <f>IF($B226 = "", "", IF(INDEX('Research Needs (all)'!#REF!, MATCH($B226,'Research Needs (all)'!$A$3:$A$196, 0)) = 0, "", INDEX('Research Needs (all)'!#REF!, MATCH($B226,'Research Needs (all)'!$A$3:$A$196, 0))))</f>
        <v/>
      </c>
      <c r="F226" s="77" t="str">
        <f>IF($B226 = "", "", IF(INDEX('Research Needs (all)'!M$3:M$196, MATCH($B226,'Research Needs (all)'!$A$3:$A$196, 0)) = 0, "", INDEX('Research Needs (all)'!M$3:M$196, MATCH($B226,'Research Needs (all)'!$A$3:$A$196, 0))))</f>
        <v/>
      </c>
      <c r="G226" s="77" t="str">
        <f>IF($B226 = "", "", IF(INDEX('Research Needs (all)'!N$3:N$196, MATCH($B226,'Research Needs (all)'!$A$3:$A$196, 0)) = 0, "", INDEX('Research Needs (all)'!N$3:N$196, MATCH($B226,'Research Needs (all)'!$A$3:$A$196, 0))))</f>
        <v/>
      </c>
    </row>
    <row r="227" spans="2:7" ht="15" customHeight="1" x14ac:dyDescent="0.25">
      <c r="B227" s="76"/>
      <c r="C227" s="77" t="str">
        <f>IF($B227="", "", INDEX('Research Needs (all)'!$B$3:$B$196, MATCH($B227,'Research Needs (all)'!$A$3:$A$196, 0)))</f>
        <v/>
      </c>
      <c r="D227" s="77" t="str">
        <f>IF($B227 = "", "", INDEX('Research Needs (all)'!$E$3:$E$196, MATCH($B227,'Research Needs (all)'!$A$3:$A$196, 0)))</f>
        <v/>
      </c>
      <c r="E227" s="77" t="str">
        <f>IF($B227 = "", "", IF(INDEX('Research Needs (all)'!#REF!, MATCH($B227,'Research Needs (all)'!$A$3:$A$196, 0)) = 0, "", INDEX('Research Needs (all)'!#REF!, MATCH($B227,'Research Needs (all)'!$A$3:$A$196, 0))))</f>
        <v/>
      </c>
      <c r="F227" s="77" t="str">
        <f>IF($B227 = "", "", IF(INDEX('Research Needs (all)'!M$3:M$196, MATCH($B227,'Research Needs (all)'!$A$3:$A$196, 0)) = 0, "", INDEX('Research Needs (all)'!M$3:M$196, MATCH($B227,'Research Needs (all)'!$A$3:$A$196, 0))))</f>
        <v/>
      </c>
      <c r="G227" s="77" t="str">
        <f>IF($B227 = "", "", IF(INDEX('Research Needs (all)'!N$3:N$196, MATCH($B227,'Research Needs (all)'!$A$3:$A$196, 0)) = 0, "", INDEX('Research Needs (all)'!N$3:N$196, MATCH($B227,'Research Needs (all)'!$A$3:$A$196, 0))))</f>
        <v/>
      </c>
    </row>
    <row r="228" spans="2:7" ht="15" customHeight="1" x14ac:dyDescent="0.25">
      <c r="B228" s="76"/>
      <c r="C228" s="77" t="str">
        <f>IF($B228="", "", INDEX('Research Needs (all)'!$B$3:$B$196, MATCH($B228,'Research Needs (all)'!$A$3:$A$196, 0)))</f>
        <v/>
      </c>
      <c r="D228" s="77" t="str">
        <f>IF($B228 = "", "", INDEX('Research Needs (all)'!$E$3:$E$196, MATCH($B228,'Research Needs (all)'!$A$3:$A$196, 0)))</f>
        <v/>
      </c>
      <c r="E228" s="77" t="str">
        <f>IF($B228 = "", "", IF(INDEX('Research Needs (all)'!#REF!, MATCH($B228,'Research Needs (all)'!$A$3:$A$196, 0)) = 0, "", INDEX('Research Needs (all)'!#REF!, MATCH($B228,'Research Needs (all)'!$A$3:$A$196, 0))))</f>
        <v/>
      </c>
      <c r="F228" s="77" t="str">
        <f>IF($B228 = "", "", IF(INDEX('Research Needs (all)'!M$3:M$196, MATCH($B228,'Research Needs (all)'!$A$3:$A$196, 0)) = 0, "", INDEX('Research Needs (all)'!M$3:M$196, MATCH($B228,'Research Needs (all)'!$A$3:$A$196, 0))))</f>
        <v/>
      </c>
      <c r="G228" s="77" t="str">
        <f>IF($B228 = "", "", IF(INDEX('Research Needs (all)'!N$3:N$196, MATCH($B228,'Research Needs (all)'!$A$3:$A$196, 0)) = 0, "", INDEX('Research Needs (all)'!N$3:N$196, MATCH($B228,'Research Needs (all)'!$A$3:$A$196, 0))))</f>
        <v/>
      </c>
    </row>
    <row r="229" spans="2:7" ht="15" customHeight="1" x14ac:dyDescent="0.25">
      <c r="B229" s="76"/>
      <c r="C229" s="77" t="str">
        <f>IF($B229="", "", INDEX('Research Needs (all)'!$B$3:$B$196, MATCH($B229,'Research Needs (all)'!$A$3:$A$196, 0)))</f>
        <v/>
      </c>
      <c r="D229" s="77" t="str">
        <f>IF($B229 = "", "", INDEX('Research Needs (all)'!$E$3:$E$196, MATCH($B229,'Research Needs (all)'!$A$3:$A$196, 0)))</f>
        <v/>
      </c>
      <c r="E229" s="77" t="str">
        <f>IF($B229 = "", "", IF(INDEX('Research Needs (all)'!#REF!, MATCH($B229,'Research Needs (all)'!$A$3:$A$196, 0)) = 0, "", INDEX('Research Needs (all)'!#REF!, MATCH($B229,'Research Needs (all)'!$A$3:$A$196, 0))))</f>
        <v/>
      </c>
      <c r="F229" s="77" t="str">
        <f>IF($B229 = "", "", IF(INDEX('Research Needs (all)'!M$3:M$196, MATCH($B229,'Research Needs (all)'!$A$3:$A$196, 0)) = 0, "", INDEX('Research Needs (all)'!M$3:M$196, MATCH($B229,'Research Needs (all)'!$A$3:$A$196, 0))))</f>
        <v/>
      </c>
      <c r="G229" s="77" t="str">
        <f>IF($B229 = "", "", IF(INDEX('Research Needs (all)'!N$3:N$196, MATCH($B229,'Research Needs (all)'!$A$3:$A$196, 0)) = 0, "", INDEX('Research Needs (all)'!N$3:N$196, MATCH($B229,'Research Needs (all)'!$A$3:$A$196, 0))))</f>
        <v/>
      </c>
    </row>
    <row r="230" spans="2:7" ht="15" customHeight="1" x14ac:dyDescent="0.25">
      <c r="B230" s="76"/>
      <c r="C230" s="77" t="str">
        <f>IF($B230="", "", INDEX('Research Needs (all)'!$B$3:$B$196, MATCH($B230,'Research Needs (all)'!$A$3:$A$196, 0)))</f>
        <v/>
      </c>
      <c r="D230" s="77" t="str">
        <f>IF($B230 = "", "", INDEX('Research Needs (all)'!$E$3:$E$196, MATCH($B230,'Research Needs (all)'!$A$3:$A$196, 0)))</f>
        <v/>
      </c>
      <c r="E230" s="77" t="str">
        <f>IF($B230 = "", "", IF(INDEX('Research Needs (all)'!#REF!, MATCH($B230,'Research Needs (all)'!$A$3:$A$196, 0)) = 0, "", INDEX('Research Needs (all)'!#REF!, MATCH($B230,'Research Needs (all)'!$A$3:$A$196, 0))))</f>
        <v/>
      </c>
      <c r="F230" s="77" t="str">
        <f>IF($B230 = "", "", IF(INDEX('Research Needs (all)'!M$3:M$196, MATCH($B230,'Research Needs (all)'!$A$3:$A$196, 0)) = 0, "", INDEX('Research Needs (all)'!M$3:M$196, MATCH($B230,'Research Needs (all)'!$A$3:$A$196, 0))))</f>
        <v/>
      </c>
      <c r="G230" s="77" t="str">
        <f>IF($B230 = "", "", IF(INDEX('Research Needs (all)'!N$3:N$196, MATCH($B230,'Research Needs (all)'!$A$3:$A$196, 0)) = 0, "", INDEX('Research Needs (all)'!N$3:N$196, MATCH($B230,'Research Needs (all)'!$A$3:$A$196, 0))))</f>
        <v/>
      </c>
    </row>
    <row r="231" spans="2:7" ht="15" customHeight="1" x14ac:dyDescent="0.25">
      <c r="B231" s="76"/>
      <c r="C231" s="77" t="str">
        <f>IF($B231="", "", INDEX('Research Needs (all)'!$B$3:$B$196, MATCH($B231,'Research Needs (all)'!$A$3:$A$196, 0)))</f>
        <v/>
      </c>
      <c r="D231" s="77" t="str">
        <f>IF($B231 = "", "", INDEX('Research Needs (all)'!$E$3:$E$196, MATCH($B231,'Research Needs (all)'!$A$3:$A$196, 0)))</f>
        <v/>
      </c>
      <c r="E231" s="77" t="str">
        <f>IF($B231 = "", "", IF(INDEX('Research Needs (all)'!#REF!, MATCH($B231,'Research Needs (all)'!$A$3:$A$196, 0)) = 0, "", INDEX('Research Needs (all)'!#REF!, MATCH($B231,'Research Needs (all)'!$A$3:$A$196, 0))))</f>
        <v/>
      </c>
      <c r="F231" s="77" t="str">
        <f>IF($B231 = "", "", IF(INDEX('Research Needs (all)'!M$3:M$196, MATCH($B231,'Research Needs (all)'!$A$3:$A$196, 0)) = 0, "", INDEX('Research Needs (all)'!M$3:M$196, MATCH($B231,'Research Needs (all)'!$A$3:$A$196, 0))))</f>
        <v/>
      </c>
      <c r="G231" s="77" t="str">
        <f>IF($B231 = "", "", IF(INDEX('Research Needs (all)'!N$3:N$196, MATCH($B231,'Research Needs (all)'!$A$3:$A$196, 0)) = 0, "", INDEX('Research Needs (all)'!N$3:N$196, MATCH($B231,'Research Needs (all)'!$A$3:$A$196, 0))))</f>
        <v/>
      </c>
    </row>
    <row r="232" spans="2:7" ht="15" customHeight="1" x14ac:dyDescent="0.25">
      <c r="B232" s="76"/>
      <c r="C232" s="77" t="str">
        <f>IF($B232="", "", INDEX('Research Needs (all)'!$B$3:$B$196, MATCH($B232,'Research Needs (all)'!$A$3:$A$196, 0)))</f>
        <v/>
      </c>
      <c r="D232" s="77" t="str">
        <f>IF($B232 = "", "", INDEX('Research Needs (all)'!$E$3:$E$196, MATCH($B232,'Research Needs (all)'!$A$3:$A$196, 0)))</f>
        <v/>
      </c>
      <c r="E232" s="77" t="str">
        <f>IF($B232 = "", "", IF(INDEX('Research Needs (all)'!#REF!, MATCH($B232,'Research Needs (all)'!$A$3:$A$196, 0)) = 0, "", INDEX('Research Needs (all)'!#REF!, MATCH($B232,'Research Needs (all)'!$A$3:$A$196, 0))))</f>
        <v/>
      </c>
      <c r="F232" s="77" t="str">
        <f>IF($B232 = "", "", IF(INDEX('Research Needs (all)'!M$3:M$196, MATCH($B232,'Research Needs (all)'!$A$3:$A$196, 0)) = 0, "", INDEX('Research Needs (all)'!M$3:M$196, MATCH($B232,'Research Needs (all)'!$A$3:$A$196, 0))))</f>
        <v/>
      </c>
      <c r="G232" s="77" t="str">
        <f>IF($B232 = "", "", IF(INDEX('Research Needs (all)'!N$3:N$196, MATCH($B232,'Research Needs (all)'!$A$3:$A$196, 0)) = 0, "", INDEX('Research Needs (all)'!N$3:N$196, MATCH($B232,'Research Needs (all)'!$A$3:$A$196, 0))))</f>
        <v/>
      </c>
    </row>
    <row r="233" spans="2:7" ht="15" customHeight="1" x14ac:dyDescent="0.25">
      <c r="B233" s="76"/>
      <c r="C233" s="77" t="str">
        <f>IF($B233="", "", INDEX('Research Needs (all)'!$B$3:$B$196, MATCH($B233,'Research Needs (all)'!$A$3:$A$196, 0)))</f>
        <v/>
      </c>
      <c r="D233" s="77" t="str">
        <f>IF($B233 = "", "", INDEX('Research Needs (all)'!$E$3:$E$196, MATCH($B233,'Research Needs (all)'!$A$3:$A$196, 0)))</f>
        <v/>
      </c>
      <c r="E233" s="77" t="str">
        <f>IF($B233 = "", "", IF(INDEX('Research Needs (all)'!#REF!, MATCH($B233,'Research Needs (all)'!$A$3:$A$196, 0)) = 0, "", INDEX('Research Needs (all)'!#REF!, MATCH($B233,'Research Needs (all)'!$A$3:$A$196, 0))))</f>
        <v/>
      </c>
      <c r="F233" s="77" t="str">
        <f>IF($B233 = "", "", IF(INDEX('Research Needs (all)'!M$3:M$196, MATCH($B233,'Research Needs (all)'!$A$3:$A$196, 0)) = 0, "", INDEX('Research Needs (all)'!M$3:M$196, MATCH($B233,'Research Needs (all)'!$A$3:$A$196, 0))))</f>
        <v/>
      </c>
      <c r="G233" s="77" t="str">
        <f>IF($B233 = "", "", IF(INDEX('Research Needs (all)'!N$3:N$196, MATCH($B233,'Research Needs (all)'!$A$3:$A$196, 0)) = 0, "", INDEX('Research Needs (all)'!N$3:N$196, MATCH($B233,'Research Needs (all)'!$A$3:$A$196, 0))))</f>
        <v/>
      </c>
    </row>
    <row r="234" spans="2:7" ht="15" customHeight="1" x14ac:dyDescent="0.25">
      <c r="B234" s="76"/>
      <c r="C234" s="77" t="str">
        <f>IF($B234="", "", INDEX('Research Needs (all)'!$B$3:$B$196, MATCH($B234,'Research Needs (all)'!$A$3:$A$196, 0)))</f>
        <v/>
      </c>
      <c r="D234" s="77" t="str">
        <f>IF($B234 = "", "", INDEX('Research Needs (all)'!$E$3:$E$196, MATCH($B234,'Research Needs (all)'!$A$3:$A$196, 0)))</f>
        <v/>
      </c>
      <c r="E234" s="77" t="str">
        <f>IF($B234 = "", "", IF(INDEX('Research Needs (all)'!#REF!, MATCH($B234,'Research Needs (all)'!$A$3:$A$196, 0)) = 0, "", INDEX('Research Needs (all)'!#REF!, MATCH($B234,'Research Needs (all)'!$A$3:$A$196, 0))))</f>
        <v/>
      </c>
      <c r="F234" s="77" t="str">
        <f>IF($B234 = "", "", IF(INDEX('Research Needs (all)'!M$3:M$196, MATCH($B234,'Research Needs (all)'!$A$3:$A$196, 0)) = 0, "", INDEX('Research Needs (all)'!M$3:M$196, MATCH($B234,'Research Needs (all)'!$A$3:$A$196, 0))))</f>
        <v/>
      </c>
      <c r="G234" s="77" t="str">
        <f>IF($B234 = "", "", IF(INDEX('Research Needs (all)'!N$3:N$196, MATCH($B234,'Research Needs (all)'!$A$3:$A$196, 0)) = 0, "", INDEX('Research Needs (all)'!N$3:N$196, MATCH($B234,'Research Needs (all)'!$A$3:$A$196, 0))))</f>
        <v/>
      </c>
    </row>
    <row r="235" spans="2:7" ht="15" customHeight="1" x14ac:dyDescent="0.25">
      <c r="B235" s="76"/>
      <c r="C235" s="77" t="str">
        <f>IF($B235="", "", INDEX('Research Needs (all)'!$B$3:$B$196, MATCH($B235,'Research Needs (all)'!$A$3:$A$196, 0)))</f>
        <v/>
      </c>
      <c r="D235" s="77" t="str">
        <f>IF($B235 = "", "", INDEX('Research Needs (all)'!$E$3:$E$196, MATCH($B235,'Research Needs (all)'!$A$3:$A$196, 0)))</f>
        <v/>
      </c>
      <c r="E235" s="77" t="str">
        <f>IF($B235 = "", "", IF(INDEX('Research Needs (all)'!#REF!, MATCH($B235,'Research Needs (all)'!$A$3:$A$196, 0)) = 0, "", INDEX('Research Needs (all)'!#REF!, MATCH($B235,'Research Needs (all)'!$A$3:$A$196, 0))))</f>
        <v/>
      </c>
      <c r="F235" s="77" t="str">
        <f>IF($B235 = "", "", IF(INDEX('Research Needs (all)'!M$3:M$196, MATCH($B235,'Research Needs (all)'!$A$3:$A$196, 0)) = 0, "", INDEX('Research Needs (all)'!M$3:M$196, MATCH($B235,'Research Needs (all)'!$A$3:$A$196, 0))))</f>
        <v/>
      </c>
      <c r="G235" s="77" t="str">
        <f>IF($B235 = "", "", IF(INDEX('Research Needs (all)'!N$3:N$196, MATCH($B235,'Research Needs (all)'!$A$3:$A$196, 0)) = 0, "", INDEX('Research Needs (all)'!N$3:N$196, MATCH($B235,'Research Needs (all)'!$A$3:$A$196, 0))))</f>
        <v/>
      </c>
    </row>
    <row r="236" spans="2:7" ht="15" customHeight="1" x14ac:dyDescent="0.25">
      <c r="B236" s="76"/>
      <c r="C236" s="77" t="str">
        <f>IF($B236="", "", INDEX('Research Needs (all)'!$B$3:$B$196, MATCH($B236,'Research Needs (all)'!$A$3:$A$196, 0)))</f>
        <v/>
      </c>
      <c r="D236" s="77" t="str">
        <f>IF($B236 = "", "", INDEX('Research Needs (all)'!$E$3:$E$196, MATCH($B236,'Research Needs (all)'!$A$3:$A$196, 0)))</f>
        <v/>
      </c>
      <c r="E236" s="77" t="str">
        <f>IF($B236 = "", "", IF(INDEX('Research Needs (all)'!#REF!, MATCH($B236,'Research Needs (all)'!$A$3:$A$196, 0)) = 0, "", INDEX('Research Needs (all)'!#REF!, MATCH($B236,'Research Needs (all)'!$A$3:$A$196, 0))))</f>
        <v/>
      </c>
      <c r="F236" s="77" t="str">
        <f>IF($B236 = "", "", IF(INDEX('Research Needs (all)'!M$3:M$196, MATCH($B236,'Research Needs (all)'!$A$3:$A$196, 0)) = 0, "", INDEX('Research Needs (all)'!M$3:M$196, MATCH($B236,'Research Needs (all)'!$A$3:$A$196, 0))))</f>
        <v/>
      </c>
      <c r="G236" s="77" t="str">
        <f>IF($B236 = "", "", IF(INDEX('Research Needs (all)'!N$3:N$196, MATCH($B236,'Research Needs (all)'!$A$3:$A$196, 0)) = 0, "", INDEX('Research Needs (all)'!N$3:N$196, MATCH($B236,'Research Needs (all)'!$A$3:$A$196, 0))))</f>
        <v/>
      </c>
    </row>
    <row r="237" spans="2:7" ht="15" customHeight="1" x14ac:dyDescent="0.25">
      <c r="B237" s="76"/>
      <c r="C237" s="77" t="str">
        <f>IF($B237="", "", INDEX('Research Needs (all)'!$B$3:$B$196, MATCH($B237,'Research Needs (all)'!$A$3:$A$196, 0)))</f>
        <v/>
      </c>
      <c r="D237" s="77" t="str">
        <f>IF($B237 = "", "", INDEX('Research Needs (all)'!$E$3:$E$196, MATCH($B237,'Research Needs (all)'!$A$3:$A$196, 0)))</f>
        <v/>
      </c>
      <c r="E237" s="77" t="str">
        <f>IF($B237 = "", "", IF(INDEX('Research Needs (all)'!#REF!, MATCH($B237,'Research Needs (all)'!$A$3:$A$196, 0)) = 0, "", INDEX('Research Needs (all)'!#REF!, MATCH($B237,'Research Needs (all)'!$A$3:$A$196, 0))))</f>
        <v/>
      </c>
      <c r="F237" s="77" t="str">
        <f>IF($B237 = "", "", IF(INDEX('Research Needs (all)'!M$3:M$196, MATCH($B237,'Research Needs (all)'!$A$3:$A$196, 0)) = 0, "", INDEX('Research Needs (all)'!M$3:M$196, MATCH($B237,'Research Needs (all)'!$A$3:$A$196, 0))))</f>
        <v/>
      </c>
      <c r="G237" s="77" t="str">
        <f>IF($B237 = "", "", IF(INDEX('Research Needs (all)'!N$3:N$196, MATCH($B237,'Research Needs (all)'!$A$3:$A$196, 0)) = 0, "", INDEX('Research Needs (all)'!N$3:N$196, MATCH($B237,'Research Needs (all)'!$A$3:$A$196, 0))))</f>
        <v/>
      </c>
    </row>
    <row r="238" spans="2:7" ht="15" customHeight="1" x14ac:dyDescent="0.25">
      <c r="B238" s="76"/>
      <c r="C238" s="77" t="str">
        <f>IF($B238="", "", INDEX('Research Needs (all)'!$B$3:$B$196, MATCH($B238,'Research Needs (all)'!$A$3:$A$196, 0)))</f>
        <v/>
      </c>
      <c r="D238" s="77" t="str">
        <f>IF($B238 = "", "", INDEX('Research Needs (all)'!$E$3:$E$196, MATCH($B238,'Research Needs (all)'!$A$3:$A$196, 0)))</f>
        <v/>
      </c>
      <c r="E238" s="77" t="str">
        <f>IF($B238 = "", "", IF(INDEX('Research Needs (all)'!#REF!, MATCH($B238,'Research Needs (all)'!$A$3:$A$196, 0)) = 0, "", INDEX('Research Needs (all)'!#REF!, MATCH($B238,'Research Needs (all)'!$A$3:$A$196, 0))))</f>
        <v/>
      </c>
      <c r="F238" s="77" t="str">
        <f>IF($B238 = "", "", IF(INDEX('Research Needs (all)'!M$3:M$196, MATCH($B238,'Research Needs (all)'!$A$3:$A$196, 0)) = 0, "", INDEX('Research Needs (all)'!M$3:M$196, MATCH($B238,'Research Needs (all)'!$A$3:$A$196, 0))))</f>
        <v/>
      </c>
      <c r="G238" s="77" t="str">
        <f>IF($B238 = "", "", IF(INDEX('Research Needs (all)'!N$3:N$196, MATCH($B238,'Research Needs (all)'!$A$3:$A$196, 0)) = 0, "", INDEX('Research Needs (all)'!N$3:N$196, MATCH($B238,'Research Needs (all)'!$A$3:$A$196, 0))))</f>
        <v/>
      </c>
    </row>
    <row r="239" spans="2:7" ht="15" customHeight="1" x14ac:dyDescent="0.25">
      <c r="B239" s="76"/>
      <c r="C239" s="77" t="str">
        <f>IF($B239="", "", INDEX('Research Needs (all)'!$B$3:$B$196, MATCH($B239,'Research Needs (all)'!$A$3:$A$196, 0)))</f>
        <v/>
      </c>
      <c r="D239" s="77" t="str">
        <f>IF($B239 = "", "", INDEX('Research Needs (all)'!$E$3:$E$196, MATCH($B239,'Research Needs (all)'!$A$3:$A$196, 0)))</f>
        <v/>
      </c>
      <c r="E239" s="77" t="str">
        <f>IF($B239 = "", "", IF(INDEX('Research Needs (all)'!#REF!, MATCH($B239,'Research Needs (all)'!$A$3:$A$196, 0)) = 0, "", INDEX('Research Needs (all)'!#REF!, MATCH($B239,'Research Needs (all)'!$A$3:$A$196, 0))))</f>
        <v/>
      </c>
      <c r="F239" s="77" t="str">
        <f>IF($B239 = "", "", IF(INDEX('Research Needs (all)'!M$3:M$196, MATCH($B239,'Research Needs (all)'!$A$3:$A$196, 0)) = 0, "", INDEX('Research Needs (all)'!M$3:M$196, MATCH($B239,'Research Needs (all)'!$A$3:$A$196, 0))))</f>
        <v/>
      </c>
      <c r="G239" s="77" t="str">
        <f>IF($B239 = "", "", IF(INDEX('Research Needs (all)'!N$3:N$196, MATCH($B239,'Research Needs (all)'!$A$3:$A$196, 0)) = 0, "", INDEX('Research Needs (all)'!N$3:N$196, MATCH($B239,'Research Needs (all)'!$A$3:$A$196, 0))))</f>
        <v/>
      </c>
    </row>
    <row r="240" spans="2:7" ht="15" customHeight="1" x14ac:dyDescent="0.25">
      <c r="B240" s="76"/>
      <c r="C240" s="77" t="str">
        <f>IF($B240="", "", INDEX('Research Needs (all)'!$B$3:$B$196, MATCH($B240,'Research Needs (all)'!$A$3:$A$196, 0)))</f>
        <v/>
      </c>
      <c r="D240" s="77" t="str">
        <f>IF($B240 = "", "", INDEX('Research Needs (all)'!$E$3:$E$196, MATCH($B240,'Research Needs (all)'!$A$3:$A$196, 0)))</f>
        <v/>
      </c>
      <c r="E240" s="77" t="str">
        <f>IF($B240 = "", "", IF(INDEX('Research Needs (all)'!#REF!, MATCH($B240,'Research Needs (all)'!$A$3:$A$196, 0)) = 0, "", INDEX('Research Needs (all)'!#REF!, MATCH($B240,'Research Needs (all)'!$A$3:$A$196, 0))))</f>
        <v/>
      </c>
      <c r="F240" s="77" t="str">
        <f>IF($B240 = "", "", IF(INDEX('Research Needs (all)'!M$3:M$196, MATCH($B240,'Research Needs (all)'!$A$3:$A$196, 0)) = 0, "", INDEX('Research Needs (all)'!M$3:M$196, MATCH($B240,'Research Needs (all)'!$A$3:$A$196, 0))))</f>
        <v/>
      </c>
      <c r="G240" s="77" t="str">
        <f>IF($B240 = "", "", IF(INDEX('Research Needs (all)'!N$3:N$196, MATCH($B240,'Research Needs (all)'!$A$3:$A$196, 0)) = 0, "", INDEX('Research Needs (all)'!N$3:N$196, MATCH($B240,'Research Needs (all)'!$A$3:$A$196, 0))))</f>
        <v/>
      </c>
    </row>
    <row r="241" spans="2:7" ht="15" customHeight="1" x14ac:dyDescent="0.25">
      <c r="B241" s="78"/>
      <c r="C241" s="77" t="str">
        <f>IF($B241="", "", INDEX('Research Needs (all)'!$B$3:$B$196, MATCH($B241,'Research Needs (all)'!$A$3:$A$196, 0)))</f>
        <v/>
      </c>
      <c r="D241" s="77" t="str">
        <f>IF($B241 = "", "", INDEX('Research Needs (all)'!$E$3:$E$196, MATCH($B241,'Research Needs (all)'!$A$3:$A$196, 0)))</f>
        <v/>
      </c>
      <c r="E241" s="77" t="str">
        <f>IF($B241 = "", "", IF(INDEX('Research Needs (all)'!#REF!, MATCH($B241,'Research Needs (all)'!$A$3:$A$196, 0)) = 0, "", INDEX('Research Needs (all)'!#REF!, MATCH($B241,'Research Needs (all)'!$A$3:$A$196, 0))))</f>
        <v/>
      </c>
      <c r="F241" s="77" t="str">
        <f>IF($B241 = "", "", IF(INDEX('Research Needs (all)'!M$3:M$196, MATCH($B241,'Research Needs (all)'!$A$3:$A$196, 0)) = 0, "", INDEX('Research Needs (all)'!M$3:M$196, MATCH($B241,'Research Needs (all)'!$A$3:$A$196, 0))))</f>
        <v/>
      </c>
      <c r="G241" s="77" t="str">
        <f>IF($B241 = "", "", IF(INDEX('Research Needs (all)'!N$3:N$196, MATCH($B241,'Research Needs (all)'!$A$3:$A$196, 0)) = 0, "", INDEX('Research Needs (all)'!N$3:N$196, MATCH($B241,'Research Needs (all)'!$A$3:$A$196, 0))))</f>
        <v/>
      </c>
    </row>
    <row r="242" spans="2:7" ht="15" customHeight="1" x14ac:dyDescent="0.25">
      <c r="B242" s="78"/>
      <c r="C242" s="77" t="str">
        <f>IF($B242="", "", INDEX('Research Needs (all)'!$B$3:$B$196, MATCH($B242,'Research Needs (all)'!$A$3:$A$196, 0)))</f>
        <v/>
      </c>
      <c r="D242" s="77" t="str">
        <f>IF($B242 = "", "", INDEX('Research Needs (all)'!$E$3:$E$196, MATCH($B242,'Research Needs (all)'!$A$3:$A$196, 0)))</f>
        <v/>
      </c>
      <c r="E242" s="77" t="str">
        <f>IF($B242 = "", "", IF(INDEX('Research Needs (all)'!#REF!, MATCH($B242,'Research Needs (all)'!$A$3:$A$196, 0)) = 0, "", INDEX('Research Needs (all)'!#REF!, MATCH($B242,'Research Needs (all)'!$A$3:$A$196, 0))))</f>
        <v/>
      </c>
      <c r="F242" s="77" t="str">
        <f>IF($B242 = "", "", IF(INDEX('Research Needs (all)'!M$3:M$196, MATCH($B242,'Research Needs (all)'!$A$3:$A$196, 0)) = 0, "", INDEX('Research Needs (all)'!M$3:M$196, MATCH($B242,'Research Needs (all)'!$A$3:$A$196, 0))))</f>
        <v/>
      </c>
      <c r="G242" s="77" t="str">
        <f>IF($B242 = "", "", IF(INDEX('Research Needs (all)'!N$3:N$196, MATCH($B242,'Research Needs (all)'!$A$3:$A$196, 0)) = 0, "", INDEX('Research Needs (all)'!N$3:N$196, MATCH($B242,'Research Needs (all)'!$A$3:$A$196, 0))))</f>
        <v/>
      </c>
    </row>
    <row r="243" spans="2:7" ht="15" customHeight="1" x14ac:dyDescent="0.25">
      <c r="B243" s="78"/>
      <c r="C243" s="77" t="str">
        <f>IF($B243="", "", INDEX('Research Needs (all)'!$B$3:$B$196, MATCH($B243,'Research Needs (all)'!$A$3:$A$196, 0)))</f>
        <v/>
      </c>
      <c r="D243" s="77" t="str">
        <f>IF($B243 = "", "", INDEX('Research Needs (all)'!$E$3:$E$196, MATCH($B243,'Research Needs (all)'!$A$3:$A$196, 0)))</f>
        <v/>
      </c>
      <c r="E243" s="77" t="str">
        <f>IF($B243 = "", "", IF(INDEX('Research Needs (all)'!#REF!, MATCH($B243,'Research Needs (all)'!$A$3:$A$196, 0)) = 0, "", INDEX('Research Needs (all)'!#REF!, MATCH($B243,'Research Needs (all)'!$A$3:$A$196, 0))))</f>
        <v/>
      </c>
      <c r="F243" s="77" t="str">
        <f>IF($B243 = "", "", IF(INDEX('Research Needs (all)'!M$3:M$196, MATCH($B243,'Research Needs (all)'!$A$3:$A$196, 0)) = 0, "", INDEX('Research Needs (all)'!M$3:M$196, MATCH($B243,'Research Needs (all)'!$A$3:$A$196, 0))))</f>
        <v/>
      </c>
      <c r="G243" s="77" t="str">
        <f>IF($B243 = "", "", IF(INDEX('Research Needs (all)'!N$3:N$196, MATCH($B243,'Research Needs (all)'!$A$3:$A$196, 0)) = 0, "", INDEX('Research Needs (all)'!N$3:N$196, MATCH($B243,'Research Needs (all)'!$A$3:$A$196, 0))))</f>
        <v/>
      </c>
    </row>
    <row r="244" spans="2:7" ht="15" customHeight="1" x14ac:dyDescent="0.25">
      <c r="B244" s="78"/>
      <c r="C244" s="77" t="str">
        <f>IF($B244="", "", INDEX('Research Needs (all)'!$B$3:$B$196, MATCH($B244,'Research Needs (all)'!$A$3:$A$196, 0)))</f>
        <v/>
      </c>
      <c r="D244" s="77" t="str">
        <f>IF($B244 = "", "", INDEX('Research Needs (all)'!$E$3:$E$196, MATCH($B244,'Research Needs (all)'!$A$3:$A$196, 0)))</f>
        <v/>
      </c>
      <c r="E244" s="77" t="str">
        <f>IF($B244 = "", "", IF(INDEX('Research Needs (all)'!#REF!, MATCH($B244,'Research Needs (all)'!$A$3:$A$196, 0)) = 0, "", INDEX('Research Needs (all)'!#REF!, MATCH($B244,'Research Needs (all)'!$A$3:$A$196, 0))))</f>
        <v/>
      </c>
      <c r="F244" s="77" t="str">
        <f>IF($B244 = "", "", IF(INDEX('Research Needs (all)'!M$3:M$196, MATCH($B244,'Research Needs (all)'!$A$3:$A$196, 0)) = 0, "", INDEX('Research Needs (all)'!M$3:M$196, MATCH($B244,'Research Needs (all)'!$A$3:$A$196, 0))))</f>
        <v/>
      </c>
      <c r="G244" s="77" t="str">
        <f>IF($B244 = "", "", IF(INDEX('Research Needs (all)'!N$3:N$196, MATCH($B244,'Research Needs (all)'!$A$3:$A$196, 0)) = 0, "", INDEX('Research Needs (all)'!N$3:N$196, MATCH($B244,'Research Needs (all)'!$A$3:$A$196, 0))))</f>
        <v/>
      </c>
    </row>
    <row r="245" spans="2:7" ht="15" customHeight="1" x14ac:dyDescent="0.25">
      <c r="B245" s="78"/>
      <c r="C245" s="77" t="str">
        <f>IF($B245="", "", INDEX('Research Needs (all)'!$B$3:$B$196, MATCH($B245,'Research Needs (all)'!$A$3:$A$196, 0)))</f>
        <v/>
      </c>
      <c r="D245" s="77" t="str">
        <f>IF($B245 = "", "", INDEX('Research Needs (all)'!$E$3:$E$196, MATCH($B245,'Research Needs (all)'!$A$3:$A$196, 0)))</f>
        <v/>
      </c>
      <c r="E245" s="77" t="str">
        <f>IF($B245 = "", "", IF(INDEX('Research Needs (all)'!#REF!, MATCH($B245,'Research Needs (all)'!$A$3:$A$196, 0)) = 0, "", INDEX('Research Needs (all)'!#REF!, MATCH($B245,'Research Needs (all)'!$A$3:$A$196, 0))))</f>
        <v/>
      </c>
      <c r="F245" s="77" t="str">
        <f>IF($B245 = "", "", IF(INDEX('Research Needs (all)'!M$3:M$196, MATCH($B245,'Research Needs (all)'!$A$3:$A$196, 0)) = 0, "", INDEX('Research Needs (all)'!M$3:M$196, MATCH($B245,'Research Needs (all)'!$A$3:$A$196, 0))))</f>
        <v/>
      </c>
      <c r="G245" s="77" t="str">
        <f>IF($B245 = "", "", IF(INDEX('Research Needs (all)'!N$3:N$196, MATCH($B245,'Research Needs (all)'!$A$3:$A$196, 0)) = 0, "", INDEX('Research Needs (all)'!N$3:N$196, MATCH($B245,'Research Needs (all)'!$A$3:$A$196, 0))))</f>
        <v/>
      </c>
    </row>
    <row r="246" spans="2:7" ht="15" customHeight="1" x14ac:dyDescent="0.25">
      <c r="B246" s="78"/>
      <c r="C246" s="77" t="str">
        <f>IF($B246="", "", INDEX('Research Needs (all)'!$B$3:$B$196, MATCH($B246,'Research Needs (all)'!$A$3:$A$196, 0)))</f>
        <v/>
      </c>
      <c r="D246" s="77" t="str">
        <f>IF($B246 = "", "", INDEX('Research Needs (all)'!$E$3:$E$196, MATCH($B246,'Research Needs (all)'!$A$3:$A$196, 0)))</f>
        <v/>
      </c>
      <c r="E246" s="77" t="str">
        <f>IF($B246 = "", "", IF(INDEX('Research Needs (all)'!#REF!, MATCH($B246,'Research Needs (all)'!$A$3:$A$196, 0)) = 0, "", INDEX('Research Needs (all)'!#REF!, MATCH($B246,'Research Needs (all)'!$A$3:$A$196, 0))))</f>
        <v/>
      </c>
      <c r="F246" s="77" t="str">
        <f>IF($B246 = "", "", IF(INDEX('Research Needs (all)'!M$3:M$196, MATCH($B246,'Research Needs (all)'!$A$3:$A$196, 0)) = 0, "", INDEX('Research Needs (all)'!M$3:M$196, MATCH($B246,'Research Needs (all)'!$A$3:$A$196, 0))))</f>
        <v/>
      </c>
      <c r="G246" s="77" t="str">
        <f>IF($B246 = "", "", IF(INDEX('Research Needs (all)'!N$3:N$196, MATCH($B246,'Research Needs (all)'!$A$3:$A$196, 0)) = 0, "", INDEX('Research Needs (all)'!N$3:N$196, MATCH($B246,'Research Needs (all)'!$A$3:$A$196, 0))))</f>
        <v/>
      </c>
    </row>
    <row r="247" spans="2:7" x14ac:dyDescent="0.25">
      <c r="B247" s="79"/>
      <c r="C247" s="80"/>
      <c r="D247" s="80"/>
      <c r="E247" s="80"/>
      <c r="F247" s="80"/>
      <c r="G247" s="80"/>
    </row>
  </sheetData>
  <sheetProtection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02EC0-0779-4067-8427-53184C859500}">
  <sheetPr codeName="Sheet4">
    <tabColor rgb="FF2C5F55"/>
  </sheetPr>
  <dimension ref="B1:G196"/>
  <sheetViews>
    <sheetView workbookViewId="0"/>
  </sheetViews>
  <sheetFormatPr defaultColWidth="9.140625" defaultRowHeight="15" x14ac:dyDescent="0.25"/>
  <cols>
    <col min="1" max="1" width="3.5703125" style="73" customWidth="1"/>
    <col min="2" max="2" width="5.5703125" style="72" hidden="1" customWidth="1"/>
    <col min="3" max="3" width="243" style="73" customWidth="1"/>
    <col min="4" max="4" width="80.28515625" style="73" hidden="1" customWidth="1"/>
    <col min="5" max="5" width="20" style="73" hidden="1" customWidth="1"/>
    <col min="6" max="6" width="84.42578125" style="73" customWidth="1"/>
    <col min="7" max="7" width="37.85546875" style="73" customWidth="1"/>
    <col min="8" max="16384" width="9.140625" style="73"/>
  </cols>
  <sheetData>
    <row r="1" spans="2:7" s="73" customFormat="1" ht="15.75" thickBot="1" x14ac:dyDescent="0.3">
      <c r="B1" s="72"/>
    </row>
    <row r="2" spans="2:7" s="73" customFormat="1" x14ac:dyDescent="0.25">
      <c r="B2" s="85" t="s">
        <v>12</v>
      </c>
      <c r="C2" s="86" t="s">
        <v>13</v>
      </c>
      <c r="D2" s="87" t="s">
        <v>14</v>
      </c>
      <c r="E2" s="87" t="s">
        <v>15</v>
      </c>
      <c r="F2" s="87" t="s">
        <v>16</v>
      </c>
      <c r="G2" s="88" t="s">
        <v>17</v>
      </c>
    </row>
    <row r="3" spans="2:7" s="73" customFormat="1" ht="15" customHeight="1" x14ac:dyDescent="0.25">
      <c r="B3" s="89" t="str" cm="1">
        <f t="array" ref="B3">_xlfn._xlws.FILTER(
    'Research Needs (all)'!A3:A196,
    _xlfn.BYROW(
        'Research Needs (all)'!E3:E196,
        _xlfn.LAMBDA(_xlpm.row,
            SUM(
                --ISNUMBER(
                    MATCH(
                        TRIM(_xlfn.TEXTSPLIT(_xlpm.row, ";")),
                        TRIM(_xlfn._xlws.FILTER('Topic Selection'!B14:B40, 'Topic Selection'!C14:C40=TRUE)),
                        0
                    )
                )
            )&gt;0
        )
    ),
    ""
)</f>
        <v/>
      </c>
      <c r="C3" s="90" t="str">
        <f>'Research Needs (all)'!B3</f>
        <v>How can ecological/sustainable farmers ensure that their produce is accessible to all?</v>
      </c>
      <c r="D3" s="77"/>
      <c r="E3" s="77"/>
      <c r="F3" s="77" t="str">
        <f>IF('Research Needs (all)'!M3 = "", "", 'Research Needs (all)'!M3)</f>
        <v/>
      </c>
      <c r="G3" s="91" t="str">
        <f>IF('Research Needs (all)'!N3 = "", "", 'Research Needs (all)'!N3)</f>
        <v/>
      </c>
    </row>
    <row r="4" spans="2:7" s="73" customFormat="1" ht="15" customHeight="1" x14ac:dyDescent="0.25">
      <c r="B4" s="89"/>
      <c r="C4" s="90" t="str">
        <f>'Research Needs (all)'!B4</f>
        <v>How are ecological and sustainable farmers engaging with issues of Food Justice?</v>
      </c>
      <c r="D4" s="77"/>
      <c r="E4" s="77"/>
      <c r="F4" s="77" t="str">
        <f>IF('Research Needs (all)'!M4 = "", "", 'Research Needs (all)'!M4)</f>
        <v/>
      </c>
      <c r="G4" s="91" t="str">
        <f>IF('Research Needs (all)'!N4 = "", "", 'Research Needs (all)'!N4)</f>
        <v/>
      </c>
    </row>
    <row r="5" spans="2:7" s="73" customFormat="1" ht="15" customHeight="1" x14ac:dyDescent="0.25">
      <c r="B5" s="89"/>
      <c r="C5" s="90" t="str">
        <f>'Research Needs (all)'!B5</f>
        <v>Amongst agroecological farmers, what practices can be shared and implemented to improve food accessibility and equity?</v>
      </c>
      <c r="D5" s="77"/>
      <c r="E5" s="77"/>
      <c r="F5" s="77" t="str">
        <f>IF('Research Needs (all)'!M5 = "", "", 'Research Needs (all)'!M5)</f>
        <v/>
      </c>
      <c r="G5" s="91" t="str">
        <f>IF('Research Needs (all)'!N5 = "", "", 'Research Needs (all)'!N5)</f>
        <v/>
      </c>
    </row>
    <row r="6" spans="2:7" s="73" customFormat="1" ht="15" customHeight="1" x14ac:dyDescent="0.25">
      <c r="B6" s="89"/>
      <c r="C6" s="90" t="str">
        <f>'Research Needs (all)'!B6</f>
        <v>How commercially viable are small/medium production systems?</v>
      </c>
      <c r="D6" s="77"/>
      <c r="E6" s="77"/>
      <c r="F6" s="77" t="str">
        <f>IF('Research Needs (all)'!M6 = "", "", 'Research Needs (all)'!M6)</f>
        <v>E.g., could do an updated version of the 2011 ELC report 'Small is Successful'</v>
      </c>
      <c r="G6" s="91" t="str">
        <f>IF('Research Needs (all)'!N6 = "", "", 'Research Needs (all)'!N6)</f>
        <v>2011 ELC report 'Small is Successful'</v>
      </c>
    </row>
    <row r="7" spans="2:7" s="73" customFormat="1" ht="15" customHeight="1" x14ac:dyDescent="0.25">
      <c r="B7" s="89"/>
      <c r="C7" s="90" t="str">
        <f>'Research Needs (all)'!B7</f>
        <v>How can farms collaborate in ways that are mutually supportive, including to maximise revenue streams?</v>
      </c>
      <c r="D7" s="77"/>
      <c r="E7" s="77"/>
      <c r="F7" s="77" t="str">
        <f>IF('Research Needs (all)'!M7 = "", "", 'Research Needs (all)'!M7)</f>
        <v xml:space="preserve"> E.g., coordinating food production for public procurement systems or CSA model collaborations.</v>
      </c>
      <c r="G7" s="91" t="str">
        <f>IF('Research Needs (all)'!N7 = "", "", 'Research Needs (all)'!N7)</f>
        <v/>
      </c>
    </row>
    <row r="8" spans="2:7" s="73" customFormat="1" ht="15" customHeight="1" x14ac:dyDescent="0.25">
      <c r="B8" s="89"/>
      <c r="C8" s="90" t="str">
        <f>'Research Needs (all)'!B8</f>
        <v>How much public funding is allocated to research and development (R&amp;D) in organic and agroecological practices compared to other agricultural approaches?</v>
      </c>
      <c r="D8" s="77"/>
      <c r="E8" s="77"/>
      <c r="F8" s="77" t="str">
        <f>IF('Research Needs (all)'!M8 = "", "", 'Research Needs (all)'!M8)</f>
        <v/>
      </c>
      <c r="G8" s="91" t="str">
        <f>IF('Research Needs (all)'!N8 = "", "", 'Research Needs (all)'!N8)</f>
        <v/>
      </c>
    </row>
    <row r="9" spans="2:7" s="73" customFormat="1" ht="15" customHeight="1" x14ac:dyDescent="0.25">
      <c r="B9" s="89"/>
      <c r="C9" s="90" t="str">
        <f>'Research Needs (all)'!B9</f>
        <v>How do different True Cost Accounting (TCA) valuation methods compare in their ability to capture the environmental and social externalities of agriculture?</v>
      </c>
      <c r="D9" s="77"/>
      <c r="E9" s="77"/>
      <c r="F9" s="77" t="str">
        <f>IF('Research Needs (all)'!M9 = "", "", 'Research Needs (all)'!M9)</f>
        <v/>
      </c>
      <c r="G9" s="91" t="str">
        <f>IF('Research Needs (all)'!N9 = "", "", 'Research Needs (all)'!N9)</f>
        <v/>
      </c>
    </row>
    <row r="10" spans="2:7" s="73" customFormat="1" ht="15" customHeight="1" x14ac:dyDescent="0.25">
      <c r="B10" s="89"/>
      <c r="C10" s="90" t="str">
        <f>'Research Needs (all)'!B10</f>
        <v>In what ways is True Cost Accounting research influencing agricultural and food policy, and what are the implications for sustainability debates?</v>
      </c>
      <c r="D10" s="77"/>
      <c r="E10" s="77"/>
      <c r="F10" s="77" t="str">
        <f>IF('Research Needs (all)'!M10 = "", "", 'Research Needs (all)'!M10)</f>
        <v/>
      </c>
      <c r="G10" s="91" t="str">
        <f>IF('Research Needs (all)'!N10 = "", "", 'Research Needs (all)'!N10)</f>
        <v/>
      </c>
    </row>
    <row r="11" spans="2:7" s="73" customFormat="1" ht="15" customHeight="1" x14ac:dyDescent="0.25">
      <c r="B11" s="89"/>
      <c r="C11" s="90" t="str">
        <f>'Research Needs (all)'!B11</f>
        <v>What are the social impacts and benefits of agroecological farming systems, and how are these linked to current policy agendas?</v>
      </c>
      <c r="D11" s="77"/>
      <c r="E11" s="77"/>
      <c r="F11" s="77" t="str">
        <f>IF('Research Needs (all)'!M11 = "", "", 'Research Needs (all)'!M11)</f>
        <v/>
      </c>
      <c r="G11" s="91" t="str">
        <f>IF('Research Needs (all)'!N11 = "", "", 'Research Needs (all)'!N11)</f>
        <v/>
      </c>
    </row>
    <row r="12" spans="2:7" s="73" customFormat="1" ht="15" customHeight="1" x14ac:dyDescent="0.25">
      <c r="B12" s="89"/>
      <c r="C12" s="90" t="str">
        <f>'Research Needs (all)'!B12</f>
        <v>How does peri-urban agriculture contribute to social value, particularly in relation to diet, physical health, and mental wellbeing?</v>
      </c>
      <c r="D12" s="77"/>
      <c r="E12" s="77"/>
      <c r="F12" s="77" t="str">
        <f>IF('Research Needs (all)'!M12 = "", "", 'Research Needs (all)'!M12)</f>
        <v/>
      </c>
      <c r="G12" s="91" t="str">
        <f>IF('Research Needs (all)'!N12 = "", "", 'Research Needs (all)'!N12)</f>
        <v/>
      </c>
    </row>
    <row r="13" spans="2:7" s="73" customFormat="1" ht="15" customHeight="1" x14ac:dyDescent="0.25">
      <c r="B13" s="89"/>
      <c r="C13" s="90" t="str">
        <f>'Research Needs (all)'!B13</f>
        <v>What different models of land tenure exist globally and/or in specific region? How do they vary across urban, peri-urban, and rural contexts?</v>
      </c>
      <c r="D13" s="77"/>
      <c r="E13" s="77"/>
      <c r="F13" s="77" t="str">
        <f>IF('Research Needs (all)'!M13 = "", "", 'Research Needs (all)'!M13)</f>
        <v/>
      </c>
      <c r="G13" s="91" t="str">
        <f>IF('Research Needs (all)'!N13 = "", "", 'Research Needs (all)'!N13)</f>
        <v/>
      </c>
    </row>
    <row r="14" spans="2:7" s="73" customFormat="1" ht="15" customHeight="1" x14ac:dyDescent="0.25">
      <c r="B14" s="89"/>
      <c r="C14" s="90" t="str">
        <f>'Research Needs (all)'!B14</f>
        <v>What barriers exist to accessing land under different tenure models? What policies exacerbate or mitigate barriers to equitable land access?</v>
      </c>
      <c r="D14" s="77"/>
      <c r="E14" s="77"/>
      <c r="F14" s="77" t="str">
        <f>IF('Research Needs (all)'!M14 = "", "", 'Research Needs (all)'!M14)</f>
        <v/>
      </c>
      <c r="G14" s="91" t="str">
        <f>IF('Research Needs (all)'!N14 = "", "", 'Research Needs (all)'!N14)</f>
        <v/>
      </c>
    </row>
    <row r="15" spans="2:7" s="73" customFormat="1" ht="15" customHeight="1" x14ac:dyDescent="0.25">
      <c r="B15" s="89"/>
      <c r="C15" s="90" t="str">
        <f>'Research Needs (all)'!B15</f>
        <v>How do perceptions of farming shape the uptake of agroecological practices among new and prospective farmers?</v>
      </c>
      <c r="D15" s="77"/>
      <c r="E15" s="77"/>
      <c r="F15" s="77" t="str">
        <f>IF('Research Needs (all)'!M15 = "", "", 'Research Needs (all)'!M15)</f>
        <v/>
      </c>
      <c r="G15" s="91" t="str">
        <f>IF('Research Needs (all)'!N15 = "", "", 'Research Needs (all)'!N15)</f>
        <v/>
      </c>
    </row>
    <row r="16" spans="2:7" s="73" customFormat="1" ht="15" customHeight="1" x14ac:dyDescent="0.25">
      <c r="B16" s="89"/>
      <c r="C16" s="90" t="str">
        <f>'Research Needs (all)'!B16</f>
        <v>What factors attract people to farming careers, and how can these insights inform policies and programmes for new entrants?</v>
      </c>
      <c r="D16" s="77"/>
      <c r="E16" s="77"/>
      <c r="F16" s="77" t="str">
        <f>IF('Research Needs (all)'!M16 = "", "", 'Research Needs (all)'!M16)</f>
        <v/>
      </c>
      <c r="G16" s="91" t="str">
        <f>IF('Research Needs (all)'!N16 = "", "", 'Research Needs (all)'!N16)</f>
        <v/>
      </c>
    </row>
    <row r="17" spans="2:7" s="73" customFormat="1" ht="15" customHeight="1" x14ac:dyDescent="0.25">
      <c r="B17" s="89"/>
      <c r="C17" s="90" t="str">
        <f>'Research Needs (all)'!B17</f>
        <v>What are the benefits of supporting young people in land-based careers?</v>
      </c>
      <c r="D17" s="77"/>
      <c r="E17" s="77"/>
      <c r="F17" s="77" t="str">
        <f>IF('Research Needs (all)'!M17 = "", "", 'Research Needs (all)'!M17)</f>
        <v/>
      </c>
      <c r="G17" s="91" t="str">
        <f>IF('Research Needs (all)'!N17 = "", "", 'Research Needs (all)'!N17)</f>
        <v/>
      </c>
    </row>
    <row r="18" spans="2:7" s="73" customFormat="1" ht="15" customHeight="1" x14ac:dyDescent="0.25">
      <c r="B18" s="89"/>
      <c r="C18" s="90" t="str">
        <f>'Research Needs (all)'!B18</f>
        <v>How do training, support systems, and farm-based opportunities influence recruitment, retention, and career progression for new entrants in agroecological farming?</v>
      </c>
      <c r="D18" s="77"/>
      <c r="E18" s="77"/>
      <c r="F18" s="77" t="str">
        <f>IF('Research Needs (all)'!M18 = "", "", 'Research Needs (all)'!M18)</f>
        <v/>
      </c>
      <c r="G18" s="91" t="str">
        <f>IF('Research Needs (all)'!N18 = "", "", 'Research Needs (all)'!N18)</f>
        <v/>
      </c>
    </row>
    <row r="19" spans="2:7" s="73" customFormat="1" ht="15" customHeight="1" x14ac:dyDescent="0.25">
      <c r="B19" s="89"/>
      <c r="C19" s="90" t="str">
        <f>'Research Needs (all)'!B19</f>
        <v>What does a just transition mean/look like for conventional farmers?</v>
      </c>
      <c r="D19" s="77"/>
      <c r="E19" s="77"/>
      <c r="F19" s="77" t="str">
        <f>IF('Research Needs (all)'!M19 = "", "", 'Research Needs (all)'!M19)</f>
        <v/>
      </c>
      <c r="G19" s="91" t="str">
        <f>IF('Research Needs (all)'!N19 = "", "", 'Research Needs (all)'!N19)</f>
        <v/>
      </c>
    </row>
    <row r="20" spans="2:7" s="73" customFormat="1" ht="15" customHeight="1" x14ac:dyDescent="0.25">
      <c r="B20" s="89"/>
      <c r="C20" s="90" t="str">
        <f>'Research Needs (all)'!B20</f>
        <v>What are the social, economic, and environmental benefits of decentralised food and farming supply chains, and how can these be measured?</v>
      </c>
      <c r="D20" s="77"/>
      <c r="E20" s="77"/>
      <c r="F20" s="77" t="str">
        <f>IF('Research Needs (all)'!M20 = "", "", 'Research Needs (all)'!M20)</f>
        <v/>
      </c>
      <c r="G20" s="91" t="str">
        <f>IF('Research Needs (all)'!N20 = "", "", 'Research Needs (all)'!N20)</f>
        <v/>
      </c>
    </row>
    <row r="21" spans="2:7" s="73" customFormat="1" ht="15" customHeight="1" x14ac:dyDescent="0.25">
      <c r="B21" s="89"/>
      <c r="C21" s="90" t="str">
        <f>'Research Needs (all)'!B21</f>
        <v>What is the potential for public procurement to support agroecological and sustainable farming within current political, social, and ecological contexts?</v>
      </c>
      <c r="D21" s="77"/>
      <c r="E21" s="77"/>
      <c r="F21" s="77" t="str">
        <f>IF('Research Needs (all)'!M21 = "", "", 'Research Needs (all)'!M21)</f>
        <v>E.g., climate change, or any pressing changes (past examples include Brexit, COVID-19 pandemic etc)</v>
      </c>
      <c r="G21" s="91" t="str">
        <f>IF('Research Needs (all)'!N21 = "", "", 'Research Needs (all)'!N21)</f>
        <v/>
      </c>
    </row>
    <row r="22" spans="2:7" s="73" customFormat="1" ht="15" customHeight="1" x14ac:dyDescent="0.25">
      <c r="B22" s="89"/>
      <c r="C22" s="90" t="str">
        <f>'Research Needs (all)'!B22</f>
        <v>How do agroecological practitioners perceive new farming technologies?</v>
      </c>
      <c r="D22" s="77"/>
      <c r="E22" s="77"/>
      <c r="F22" s="77" t="str">
        <f>IF('Research Needs (all)'!M22 = "", "", 'Research Needs (all)'!M22)</f>
        <v/>
      </c>
      <c r="G22" s="91" t="str">
        <f>IF('Research Needs (all)'!N22 = "", "", 'Research Needs (all)'!N22)</f>
        <v/>
      </c>
    </row>
    <row r="23" spans="2:7" s="73" customFormat="1" ht="15" customHeight="1" x14ac:dyDescent="0.25">
      <c r="B23" s="89"/>
      <c r="C23" s="90" t="str">
        <f>'Research Needs (all)'!B23</f>
        <v>How do existing regulatory frameworks shape the development and adoption of appropriate technologies for agroecology?</v>
      </c>
      <c r="D23" s="77"/>
      <c r="E23" s="77"/>
      <c r="F23" s="77" t="str">
        <f>IF('Research Needs (all)'!M23 = "", "", 'Research Needs (all)'!M23)</f>
        <v/>
      </c>
      <c r="G23" s="91" t="str">
        <f>IF('Research Needs (all)'!N23 = "", "", 'Research Needs (all)'!N23)</f>
        <v/>
      </c>
    </row>
    <row r="24" spans="2:7" s="73" customFormat="1" ht="15" customHeight="1" x14ac:dyDescent="0.25">
      <c r="B24" s="89"/>
      <c r="C24" s="90" t="str">
        <f>'Research Needs (all)'!B24</f>
        <v>In what ways can agroecology deliver public goods?</v>
      </c>
      <c r="D24" s="77"/>
      <c r="E24" s="77"/>
      <c r="F24" s="77" t="str">
        <f>IF('Research Needs (all)'!M24 = "", "", 'Research Needs (all)'!M24)</f>
        <v>Could look at how this aligns with e.g., ELMs schemes</v>
      </c>
      <c r="G24" s="91" t="str">
        <f>IF('Research Needs (all)'!N24 = "", "", 'Research Needs (all)'!N24)</f>
        <v/>
      </c>
    </row>
    <row r="25" spans="2:7" s="73" customFormat="1" ht="15" customHeight="1" x14ac:dyDescent="0.25">
      <c r="B25" s="89"/>
      <c r="C25" s="90" t="str">
        <f>'Research Needs (all)'!B25</f>
        <v>How have agricultural subsidies been designed and implemented in small nations, and what lessons are relevant for the Welsh context?</v>
      </c>
      <c r="D25" s="77"/>
      <c r="E25" s="77"/>
      <c r="F25" s="77" t="str">
        <f>IF('Research Needs (all)'!M25 = "", "", 'Research Needs (all)'!M25)</f>
        <v/>
      </c>
      <c r="G25" s="91" t="str">
        <f>IF('Research Needs (all)'!N25 = "", "", 'Research Needs (all)'!N25)</f>
        <v/>
      </c>
    </row>
    <row r="26" spans="2:7" s="73" customFormat="1" ht="15" customHeight="1" x14ac:dyDescent="0.25">
      <c r="B26" s="89"/>
      <c r="C26" s="90" t="str">
        <f>'Research Needs (all)'!B26</f>
        <v>What do current patterns of land ownership in Wales reveal, and how can these data inform political dialogue and policy on land access?</v>
      </c>
      <c r="D26" s="77"/>
      <c r="E26" s="77"/>
      <c r="F26" s="77" t="str">
        <f>IF('Research Needs (all)'!M26 = "", "", 'Research Needs (all)'!M26)</f>
        <v/>
      </c>
      <c r="G26" s="91" t="str">
        <f>IF('Research Needs (all)'!N26 = "", "", 'Research Needs (all)'!N26)</f>
        <v/>
      </c>
    </row>
    <row r="27" spans="2:7" s="73" customFormat="1" ht="15" customHeight="1" x14ac:dyDescent="0.25">
      <c r="B27" s="89"/>
      <c r="C27" s="90" t="str">
        <f>'Research Needs (all)'!B27</f>
        <v>How do current policies and programs affect the horticultural sector? What examples are there from elsewhere that could be implemented here to support horticultural development?</v>
      </c>
      <c r="D27" s="77"/>
      <c r="E27" s="77"/>
      <c r="F27" s="77" t="str">
        <f>IF('Research Needs (all)'!M27 = "", "", 'Research Needs (all)'!M27)</f>
        <v/>
      </c>
      <c r="G27" s="91" t="str">
        <f>IF('Research Needs (all)'!N27 = "", "", 'Research Needs (all)'!N27)</f>
        <v/>
      </c>
    </row>
    <row r="28" spans="2:7" s="73" customFormat="1" ht="15" customHeight="1" x14ac:dyDescent="0.25">
      <c r="B28" s="89"/>
      <c r="C28" s="90" t="str">
        <f>'Research Needs (all)'!B28</f>
        <v>What legal powers does Wales have as a devolved nation? How can these support farmers if standards are reduced in trade deals?</v>
      </c>
      <c r="D28" s="77"/>
      <c r="E28" s="77"/>
      <c r="F28" s="77" t="str">
        <f>IF('Research Needs (all)'!M28 = "", "", 'Research Needs (all)'!M28)</f>
        <v/>
      </c>
      <c r="G28" s="91" t="str">
        <f>IF('Research Needs (all)'!N28 = "", "", 'Research Needs (all)'!N28)</f>
        <v/>
      </c>
    </row>
    <row r="29" spans="2:7" s="73" customFormat="1" ht="15" customHeight="1" x14ac:dyDescent="0.25">
      <c r="B29" s="89"/>
      <c r="C29" s="90" t="str">
        <f>'Research Needs (all)'!B29</f>
        <v>For sites that have recently converted, or are transitioning, to agroecological practices, how do different metrics compare (e.g., inputs, outputs, economics, biodiversity)?</v>
      </c>
      <c r="D29" s="77"/>
      <c r="E29" s="77"/>
      <c r="F29" s="77" t="str">
        <f>IF('Research Needs (all)'!M29 = "", "", 'Research Needs (all)'!M29)</f>
        <v/>
      </c>
      <c r="G29" s="91" t="str">
        <f>IF('Research Needs (all)'!N29 = "", "", 'Research Needs (all)'!N29)</f>
        <v/>
      </c>
    </row>
    <row r="30" spans="2:7" s="73" customFormat="1" ht="15" customHeight="1" x14ac:dyDescent="0.25">
      <c r="B30" s="89"/>
      <c r="C30" s="90" t="str">
        <f>'Research Needs (all)'!B30</f>
        <v>What are the current economic condition of ecological/sustainable farmers, growers, and foresters? How do these perform against UK agricultural standards?</v>
      </c>
      <c r="D30" s="77"/>
      <c r="E30" s="77"/>
      <c r="F30" s="77" t="str">
        <f>IF('Research Needs (all)'!M30 = "", "", 'Research Needs (all)'!M30)</f>
        <v xml:space="preserve">This could include acreage, productivity, economic turnover, income per hectare, labour, and business system. </v>
      </c>
      <c r="G30" s="91" t="str">
        <f>IF('Research Needs (all)'!N30 = "", "", 'Research Needs (all)'!N30)</f>
        <v/>
      </c>
    </row>
    <row r="31" spans="2:7" s="73" customFormat="1" ht="15" customHeight="1" x14ac:dyDescent="0.25">
      <c r="B31" s="89"/>
      <c r="C31" s="90" t="str">
        <f>'Research Needs (all)'!B31</f>
        <v>What are the social, economic, and environmental benefits of new models of land access for small farming and forestry enterprises, e.g., Ecological Land Cooperative?</v>
      </c>
      <c r="D31" s="77"/>
      <c r="E31" s="77"/>
      <c r="F31" s="77" t="str">
        <f>IF('Research Needs (all)'!M31 = "", "", 'Research Needs (all)'!M31)</f>
        <v/>
      </c>
      <c r="G31" s="91" t="str">
        <f>IF('Research Needs (all)'!N31 = "", "", 'Research Needs (all)'!N31)</f>
        <v/>
      </c>
    </row>
    <row r="32" spans="2:7" s="73" customFormat="1" ht="15" customHeight="1" x14ac:dyDescent="0.25">
      <c r="B32" s="89"/>
      <c r="C32" s="90" t="str">
        <f>'Research Needs (all)'!B32</f>
        <v>How do different cultivation practices affect carbon sequestration and emissions?</v>
      </c>
      <c r="D32" s="77"/>
      <c r="E32" s="77"/>
      <c r="F32" s="77" t="str">
        <f>IF('Research Needs (all)'!M32 = "", "", 'Research Needs (all)'!M32)</f>
        <v/>
      </c>
      <c r="G32" s="91" t="str">
        <f>IF('Research Needs (all)'!N32 = "", "", 'Research Needs (all)'!N32)</f>
        <v/>
      </c>
    </row>
    <row r="33" spans="2:7" s="73" customFormat="1" ht="15" customHeight="1" x14ac:dyDescent="0.25">
      <c r="B33" s="89"/>
      <c r="C33" s="90" t="str">
        <f>'Research Needs (all)'!B33</f>
        <v>How much seed is imported, from where, and what are the labour and environmental conditions of seed production enterprises?</v>
      </c>
      <c r="D33" s="77"/>
      <c r="E33" s="77"/>
      <c r="F33" s="77" t="str">
        <f>IF('Research Needs (all)'!M33 = "", "", 'Research Needs (all)'!M33)</f>
        <v/>
      </c>
      <c r="G33" s="91" t="str">
        <f>IF('Research Needs (all)'!N33 = "", "", 'Research Needs (all)'!N33)</f>
        <v/>
      </c>
    </row>
    <row r="34" spans="2:7" s="73" customFormat="1" ht="15" customHeight="1" x14ac:dyDescent="0.25">
      <c r="B34" s="89"/>
      <c r="C34" s="90" t="str">
        <f>'Research Needs (all)'!B34</f>
        <v>What case examples exist where large farms have divided land into smaller agroecological farms, and what models or agreements have worked?</v>
      </c>
      <c r="D34" s="77"/>
      <c r="E34" s="77"/>
      <c r="F34" s="77" t="str">
        <f>IF('Research Needs (all)'!M34 = "", "", 'Research Needs (all)'!M34)</f>
        <v/>
      </c>
      <c r="G34" s="91" t="str">
        <f>IF('Research Needs (all)'!N34 = "", "", 'Research Needs (all)'!N34)</f>
        <v/>
      </c>
    </row>
    <row r="35" spans="2:7" s="73" customFormat="1" ht="15" customHeight="1" x14ac:dyDescent="0.25">
      <c r="B35" s="89"/>
      <c r="C35" s="90" t="str">
        <f>'Research Needs (all)'!B35</f>
        <v>How could woodlands fit into a region to create a mosaic/diverse landscape, and what would the social, ecological, and economic impacts be?</v>
      </c>
      <c r="D35" s="77"/>
      <c r="E35" s="77"/>
      <c r="F35" s="77" t="str">
        <f>IF('Research Needs (all)'!M35 = "", "", 'Research Needs (all)'!M35)</f>
        <v>Region could be a bioregion, watershed, county council area etc</v>
      </c>
      <c r="G35" s="91" t="str">
        <f>IF('Research Needs (all)'!N35 = "", "", 'Research Needs (all)'!N35)</f>
        <v/>
      </c>
    </row>
    <row r="36" spans="2:7" s="73" customFormat="1" ht="15" customHeight="1" x14ac:dyDescent="0.25">
      <c r="B36" s="89"/>
      <c r="C36" s="90" t="str">
        <f>'Research Needs (all)'!B36</f>
        <v>How effective is current organic certification, and what restrictions or barriers exist?</v>
      </c>
      <c r="D36" s="77"/>
      <c r="E36" s="77"/>
      <c r="F36" s="77" t="str">
        <f>IF('Research Needs (all)'!M36 = "", "", 'Research Needs (all)'!M36)</f>
        <v/>
      </c>
      <c r="G36" s="91" t="str">
        <f>IF('Research Needs (all)'!N36 = "", "", 'Research Needs (all)'!N36)</f>
        <v/>
      </c>
    </row>
    <row r="37" spans="2:7" s="73" customFormat="1" ht="15" customHeight="1" x14ac:dyDescent="0.25">
      <c r="B37" s="89"/>
      <c r="C37" s="90" t="str">
        <f>'Research Needs (all)'!B37</f>
        <v>What is the nutritional density of food produced through agroecological practices compared with conventionally produced food?</v>
      </c>
      <c r="D37" s="77"/>
      <c r="E37" s="77"/>
      <c r="F37" s="77" t="str">
        <f>IF('Research Needs (all)'!M37 = "", "", 'Research Needs (all)'!M37)</f>
        <v/>
      </c>
      <c r="G37" s="91" t="str">
        <f>IF('Research Needs (all)'!N37 = "", "", 'Research Needs (all)'!N37)</f>
        <v/>
      </c>
    </row>
    <row r="38" spans="2:7" s="73" customFormat="1" ht="15" customHeight="1" x14ac:dyDescent="0.25">
      <c r="B38" s="89"/>
      <c r="C38" s="90" t="str">
        <f>'Research Needs (all)'!B38</f>
        <v>How productive are no-till systems? How does productivity correlate with e.g., soil health, biodiversity, carbon sequestration?</v>
      </c>
      <c r="D38" s="77"/>
      <c r="E38" s="77"/>
      <c r="F38" s="77" t="str">
        <f>IF('Research Needs (all)'!M38 = "", "", 'Research Needs (all)'!M38)</f>
        <v/>
      </c>
      <c r="G38" s="91" t="str">
        <f>IF('Research Needs (all)'!N38 = "", "", 'Research Needs (all)'!N38)</f>
        <v/>
      </c>
    </row>
    <row r="39" spans="2:7" s="73" customFormat="1" ht="15" customHeight="1" x14ac:dyDescent="0.25">
      <c r="B39" s="89"/>
      <c r="C39" s="90" t="str">
        <f>'Research Needs (all)'!B39</f>
        <v>What soil ecology shifts occur when land transitions from industrial to agroecological management across diverse landscapes, looking at both uplands and lowlands?</v>
      </c>
      <c r="D39" s="77"/>
      <c r="E39" s="77"/>
      <c r="F39" s="77" t="str">
        <f>IF('Research Needs (all)'!M39 = "", "", 'Research Needs (all)'!M39)</f>
        <v>carbon, organic matter, worms, microlife etc</v>
      </c>
      <c r="G39" s="91" t="str">
        <f>IF('Research Needs (all)'!N39 = "", "", 'Research Needs (all)'!N39)</f>
        <v/>
      </c>
    </row>
    <row r="40" spans="2:7" s="73" customFormat="1" ht="15" customHeight="1" x14ac:dyDescent="0.25">
      <c r="B40" s="89"/>
      <c r="C40" s="90" t="str">
        <f>'Research Needs (all)'!B40</f>
        <v>Which types of mulch are most effective for improving soil properties while maintaining nutrient balance? Which is the best way to manage mulch?</v>
      </c>
      <c r="D40" s="77"/>
      <c r="E40" s="77"/>
      <c r="F40" s="77" t="str">
        <f>IF('Research Needs (all)'!M40 = "", "", 'Research Needs (all)'!M40)</f>
        <v/>
      </c>
      <c r="G40" s="91" t="str">
        <f>IF('Research Needs (all)'!N40 = "", "", 'Research Needs (all)'!N40)</f>
        <v/>
      </c>
    </row>
    <row r="41" spans="2:7" s="73" customFormat="1" ht="15" customHeight="1" x14ac:dyDescent="0.25">
      <c r="B41" s="89"/>
      <c r="C41" s="90" t="str">
        <f>'Research Needs (all)'!B41</f>
        <v>How can covered cropping be developed so that it's carbon footprint is reduced? e.g. developing passive heating systems etc.</v>
      </c>
      <c r="D41" s="77"/>
      <c r="E41" s="77"/>
      <c r="F41" s="77" t="str">
        <f>IF('Research Needs (all)'!M41 = "", "", 'Research Needs (all)'!M41)</f>
        <v xml:space="preserve"> Covered cropping will be a necessity in increasing horticultural production in the UK, however, this needs to be done in line with net-zero targets. </v>
      </c>
      <c r="G41" s="91" t="str">
        <f>IF('Research Needs (all)'!N41 = "", "", 'Research Needs (all)'!N41)</f>
        <v/>
      </c>
    </row>
    <row r="42" spans="2:7" s="73" customFormat="1" ht="15" customHeight="1" x14ac:dyDescent="0.25">
      <c r="B42" s="89"/>
      <c r="C42" s="90" t="str">
        <f>'Research Needs (all)'!B42</f>
        <v>How can horticultural seed breeding programs develop varieties adapted to future climate variability?</v>
      </c>
      <c r="D42" s="77"/>
      <c r="E42" s="77"/>
      <c r="F42" s="77" t="str">
        <f>IF('Research Needs (all)'!M42 = "", "", 'Research Needs (all)'!M42)</f>
        <v/>
      </c>
      <c r="G42" s="91" t="str">
        <f>IF('Research Needs (all)'!N42 = "", "", 'Research Needs (all)'!N42)</f>
        <v/>
      </c>
    </row>
    <row r="43" spans="2:7" s="73" customFormat="1" ht="15" customHeight="1" x14ac:dyDescent="0.25">
      <c r="B43" s="89"/>
      <c r="C43" s="90" t="str">
        <f>'Research Needs (all)'!B43</f>
        <v>How can intercropping systems be optimised to enhance pest management in horticulture?</v>
      </c>
      <c r="D43" s="77"/>
      <c r="E43" s="77"/>
      <c r="F43" s="77" t="str">
        <f>IF('Research Needs (all)'!M43 = "", "", 'Research Needs (all)'!M43)</f>
        <v/>
      </c>
      <c r="G43" s="91" t="str">
        <f>IF('Research Needs (all)'!N43 = "", "", 'Research Needs (all)'!N43)</f>
        <v/>
      </c>
    </row>
    <row r="44" spans="2:7" s="73" customFormat="1" ht="15" customHeight="1" x14ac:dyDescent="0.25">
      <c r="B44" s="89"/>
      <c r="C44" s="90" t="str">
        <f>'Research Needs (all)'!B44</f>
        <v>What integrated pest management practices can reduce reliance on chemical inputs in horticultural production?</v>
      </c>
      <c r="D44" s="77"/>
      <c r="E44" s="77"/>
      <c r="F44" s="77" t="str">
        <f>IF('Research Needs (all)'!M44 = "", "", 'Research Needs (all)'!M44)</f>
        <v/>
      </c>
      <c r="G44" s="91" t="str">
        <f>IF('Research Needs (all)'!N44 = "", "", 'Research Needs (all)'!N44)</f>
        <v/>
      </c>
    </row>
    <row r="45" spans="2:7" s="73" customFormat="1" ht="15" customHeight="1" x14ac:dyDescent="0.25">
      <c r="B45" s="89"/>
      <c r="C45" s="90" t="str">
        <f>'Research Needs (all)'!B45</f>
        <v>Whare are the benefits and disbenefits of different leys and green manures? For e.g., soil fertility, pest management, economics, social value?</v>
      </c>
      <c r="D45" s="77"/>
      <c r="E45" s="77"/>
      <c r="F45" s="77" t="str">
        <f>IF('Research Needs (all)'!M45 = "", "", 'Research Needs (all)'!M45)</f>
        <v/>
      </c>
      <c r="G45" s="91" t="str">
        <f>IF('Research Needs (all)'!N45 = "", "", 'Research Needs (all)'!N45)</f>
        <v/>
      </c>
    </row>
    <row r="46" spans="2:7" s="73" customFormat="1" ht="15" customHeight="1" x14ac:dyDescent="0.25">
      <c r="B46" s="89"/>
      <c r="C46" s="90" t="str">
        <f>'Research Needs (all)'!B46</f>
        <v>How can we effectively produce organic sugar beet? What can we do to optimise this process?</v>
      </c>
      <c r="D46" s="77"/>
      <c r="E46" s="77"/>
      <c r="F46" s="77" t="str">
        <f>IF('Research Needs (all)'!M46 = "", "", 'Research Needs (all)'!M46)</f>
        <v/>
      </c>
      <c r="G46" s="91" t="str">
        <f>IF('Research Needs (all)'!N46 = "", "", 'Research Needs (all)'!N46)</f>
        <v/>
      </c>
    </row>
    <row r="47" spans="2:7" s="73" customFormat="1" ht="15" customHeight="1" x14ac:dyDescent="0.25">
      <c r="B47" s="89"/>
      <c r="C47" s="90" t="str">
        <f>'Research Needs (all)'!B47</f>
        <v>What are the current alternatives to copper fungicides for managing potato blight in organic systems?</v>
      </c>
      <c r="D47" s="77"/>
      <c r="E47" s="77"/>
      <c r="F47" s="77" t="str">
        <f>IF('Research Needs (all)'!M47 = "", "", 'Research Needs (all)'!M47)</f>
        <v xml:space="preserve">Emergency authorisation has been granted in previous years to use copper fungicide in organic systems. This is an area of contention among growers and farmers. </v>
      </c>
      <c r="G47" s="91" t="str">
        <f>IF('Research Needs (all)'!N47 = "", "", 'Research Needs (all)'!N47)</f>
        <v/>
      </c>
    </row>
    <row r="48" spans="2:7" s="73" customFormat="1" ht="15" customHeight="1" x14ac:dyDescent="0.25">
      <c r="B48" s="89"/>
      <c r="C48" s="90" t="str">
        <f>'Research Needs (all)'!B48</f>
        <v>If alternatives to copper fungicides exist, how can this be embedded into organic standards, certification and practice?</v>
      </c>
      <c r="D48" s="77"/>
      <c r="E48" s="77"/>
      <c r="F48" s="77" t="str">
        <f>IF('Research Needs (all)'!M48 = "", "", 'Research Needs (all)'!M48)</f>
        <v xml:space="preserve">Emergency authorisation has been granted in previous years to use copper fungicide in organic systems. This is an area of contention among growers and farmers. </v>
      </c>
      <c r="G48" s="91" t="str">
        <f>IF('Research Needs (all)'!N48 = "", "", 'Research Needs (all)'!N48)</f>
        <v/>
      </c>
    </row>
    <row r="49" spans="2:7" s="73" customFormat="1" ht="15" customHeight="1" x14ac:dyDescent="0.25">
      <c r="B49" s="89"/>
      <c r="C49" s="90" t="str">
        <f>'Research Needs (all)'!B49</f>
        <v>What non-tillage practices can effectively control weeds in organic and low-input systems? What are the wider environmental and economic impacts?</v>
      </c>
      <c r="D49" s="77"/>
      <c r="E49" s="77"/>
      <c r="F49" s="77" t="str">
        <f>IF('Research Needs (all)'!M49 = "", "", 'Research Needs (all)'!M49)</f>
        <v/>
      </c>
      <c r="G49" s="91" t="str">
        <f>IF('Research Needs (all)'!N49 = "", "", 'Research Needs (all)'!N49)</f>
        <v/>
      </c>
    </row>
    <row r="50" spans="2:7" s="73" customFormat="1" ht="15" customHeight="1" x14ac:dyDescent="0.25">
      <c r="B50" s="89"/>
      <c r="C50" s="90" t="str">
        <f>'Research Needs (all)'!B50</f>
        <v>How can pure beef production systems transition to beef-dairy production systems with beef from surplus calves? What are the potential benefits and disbenefits?</v>
      </c>
      <c r="D50" s="77"/>
      <c r="E50" s="77"/>
      <c r="F50" s="77" t="str">
        <f>IF('Research Needs (all)'!M50 = "", "", 'Research Needs (all)'!M50)</f>
        <v/>
      </c>
      <c r="G50" s="91" t="str">
        <f>IF('Research Needs (all)'!N50 = "", "", 'Research Needs (all)'!N50)</f>
        <v/>
      </c>
    </row>
    <row r="51" spans="2:7" s="73" customFormat="1" ht="15" customHeight="1" x14ac:dyDescent="0.25">
      <c r="B51" s="89"/>
      <c r="C51" s="90" t="str">
        <f>'Research Needs (all)'!B51</f>
        <v>What are the nutritional, environmental, and health implications of using food waste in pig, poultry or other non-ruminant diets?</v>
      </c>
      <c r="D51" s="77"/>
      <c r="E51" s="77"/>
      <c r="F51" s="77" t="str">
        <f>IF('Research Needs (all)'!M51 = "", "", 'Research Needs (all)'!M51)</f>
        <v/>
      </c>
      <c r="G51" s="91" t="str">
        <f>IF('Research Needs (all)'!N51 = "", "", 'Research Needs (all)'!N51)</f>
        <v/>
      </c>
    </row>
    <row r="52" spans="2:7" s="73" customFormat="1" ht="15" customHeight="1" x14ac:dyDescent="0.25">
      <c r="B52" s="89"/>
      <c r="C52" s="90" t="str">
        <f>'Research Needs (all)'!B52</f>
        <v>How effective is lucerne as a protein source for livestock? What are the benefits and disbenefits?</v>
      </c>
      <c r="D52" s="77"/>
      <c r="E52" s="77"/>
      <c r="F52" s="77" t="str">
        <f>IF('Research Needs (all)'!M52 = "", "", 'Research Needs (all)'!M52)</f>
        <v/>
      </c>
      <c r="G52" s="91" t="str">
        <f>IF('Research Needs (all)'!N52 = "", "", 'Research Needs (all)'!N52)</f>
        <v/>
      </c>
    </row>
    <row r="53" spans="2:7" s="73" customFormat="1" ht="15" customHeight="1" x14ac:dyDescent="0.25">
      <c r="B53" s="89"/>
      <c r="C53" s="90" t="str">
        <f>'Research Needs (all)'!B53</f>
        <v>Which arable and pulse crop varieties are best suited to agroecological arable systems?</v>
      </c>
      <c r="D53" s="77"/>
      <c r="E53" s="77"/>
      <c r="F53" s="77" t="str">
        <f>IF('Research Needs (all)'!M53 = "", "", 'Research Needs (all)'!M53)</f>
        <v/>
      </c>
      <c r="G53" s="91" t="str">
        <f>IF('Research Needs (all)'!N53 = "", "", 'Research Needs (all)'!N53)</f>
        <v/>
      </c>
    </row>
    <row r="54" spans="2:7" s="73" customFormat="1" ht="15" customHeight="1" x14ac:dyDescent="0.25">
      <c r="B54" s="89"/>
      <c r="C54" s="90" t="str">
        <f>'Research Needs (all)'!B54</f>
        <v>How can breeding programs develop varieties suitable for agroecological practices?</v>
      </c>
      <c r="D54" s="77"/>
      <c r="E54" s="77"/>
      <c r="F54" s="77" t="str">
        <f>IF('Research Needs (all)'!M54 = "", "", 'Research Needs (all)'!M54)</f>
        <v/>
      </c>
      <c r="G54" s="91" t="str">
        <f>IF('Research Needs (all)'!N54 = "", "", 'Research Needs (all)'!N54)</f>
        <v/>
      </c>
    </row>
    <row r="55" spans="2:7" s="73" customFormat="1" ht="15" customHeight="1" x14ac:dyDescent="0.25">
      <c r="B55" s="89"/>
      <c r="C55" s="90" t="str">
        <f>'Research Needs (all)'!B55</f>
        <v>How can legume cropping systems be optimised for various outcomes (economic, soil health, crop productivity &amp; health, societal nutrition etc)?</v>
      </c>
      <c r="D55" s="77"/>
      <c r="E55" s="77"/>
      <c r="F55" s="77" t="str">
        <f>IF('Research Needs (all)'!M55 = "", "", 'Research Needs (all)'!M55)</f>
        <v/>
      </c>
      <c r="G55" s="91" t="str">
        <f>IF('Research Needs (all)'!N55 = "", "", 'Research Needs (all)'!N55)</f>
        <v/>
      </c>
    </row>
    <row r="56" spans="2:7" s="73" customFormat="1" ht="15" customHeight="1" x14ac:dyDescent="0.25">
      <c r="B56" s="89"/>
      <c r="C56" s="90" t="str">
        <f>'Research Needs (all)'!B56</f>
        <v>How can intercropping systems be optimised to enhance pest management in arable farming?</v>
      </c>
      <c r="D56" s="77"/>
      <c r="E56" s="77"/>
      <c r="F56" s="77" t="str">
        <f>IF('Research Needs (all)'!M56 = "", "", 'Research Needs (all)'!M56)</f>
        <v/>
      </c>
      <c r="G56" s="91" t="str">
        <f>IF('Research Needs (all)'!N56 = "", "", 'Research Needs (all)'!N56)</f>
        <v/>
      </c>
    </row>
    <row r="57" spans="2:7" s="73" customFormat="1" ht="15" customHeight="1" x14ac:dyDescent="0.25">
      <c r="B57" s="89"/>
      <c r="C57" s="90" t="str">
        <f>'Research Needs (all)'!B57</f>
        <v>What integrated pest management practices can reduce reliance on chemical inputs in arable farming?</v>
      </c>
      <c r="D57" s="77"/>
      <c r="E57" s="77"/>
      <c r="F57" s="77" t="str">
        <f>IF('Research Needs (all)'!M57 = "", "", 'Research Needs (all)'!M57)</f>
        <v/>
      </c>
      <c r="G57" s="91" t="str">
        <f>IF('Research Needs (all)'!N57 = "", "", 'Research Needs (all)'!N57)</f>
        <v/>
      </c>
    </row>
    <row r="58" spans="2:7" s="73" customFormat="1" ht="15" customHeight="1" x14ac:dyDescent="0.25">
      <c r="B58" s="89"/>
      <c r="C58" s="90" t="str">
        <f>'Research Needs (all)'!B58</f>
        <v>Where has agroforestry been successful in the UK and similar EU climates, and what factors contributed to its success or failure?</v>
      </c>
      <c r="D58" s="77"/>
      <c r="E58" s="77"/>
      <c r="F58" s="77" t="str">
        <f>IF('Research Needs (all)'!M58 = "", "", 'Research Needs (all)'!M58)</f>
        <v/>
      </c>
      <c r="G58" s="91" t="str">
        <f>IF('Research Needs (all)'!N58 = "", "", 'Research Needs (all)'!N58)</f>
        <v/>
      </c>
    </row>
    <row r="59" spans="2:7" s="73" customFormat="1" ht="15" customHeight="1" x14ac:dyDescent="0.25">
      <c r="B59" s="89"/>
      <c r="C59" s="90" t="str">
        <f>'Research Needs (all)'!B59</f>
        <v>What are the best practices for silvopastoral agroforestry systems? What are environmental benefits and disbenefits?</v>
      </c>
      <c r="D59" s="77"/>
      <c r="E59" s="77"/>
      <c r="F59" s="77" t="str">
        <f>IF('Research Needs (all)'!M59 = "", "", 'Research Needs (all)'!M59)</f>
        <v/>
      </c>
      <c r="G59" s="91" t="str">
        <f>IF('Research Needs (all)'!N59 = "", "", 'Research Needs (all)'!N59)</f>
        <v/>
      </c>
    </row>
    <row r="60" spans="2:7" s="73" customFormat="1" ht="15" customHeight="1" x14ac:dyDescent="0.25">
      <c r="B60" s="89"/>
      <c r="C60" s="90" t="str">
        <f>'Research Needs (all)'!B60</f>
        <v>What are the best practices for silvoarable agroforestry systems? What are environmental benefits and disbenefits?</v>
      </c>
      <c r="D60" s="77"/>
      <c r="E60" s="77"/>
      <c r="F60" s="77" t="str">
        <f>IF('Research Needs (all)'!M60 = "", "", 'Research Needs (all)'!M60)</f>
        <v/>
      </c>
      <c r="G60" s="91" t="str">
        <f>IF('Research Needs (all)'!N60 = "", "", 'Research Needs (all)'!N60)</f>
        <v/>
      </c>
    </row>
    <row r="61" spans="2:7" s="73" customFormat="1" ht="15" customHeight="1" x14ac:dyDescent="0.25">
      <c r="B61" s="89"/>
      <c r="C61" s="90" t="str">
        <f>'Research Needs (all)'!B61</f>
        <v>How can soil carbon be accurately measured in complex agroecological systems?</v>
      </c>
      <c r="D61" s="77"/>
      <c r="E61" s="77"/>
      <c r="F61" s="77" t="str">
        <f>IF('Research Needs (all)'!M61 = "", "", 'Research Needs (all)'!M61)</f>
        <v/>
      </c>
      <c r="G61" s="91" t="str">
        <f>IF('Research Needs (all)'!N61 = "", "", 'Research Needs (all)'!N61)</f>
        <v/>
      </c>
    </row>
    <row r="62" spans="2:7" s="73" customFormat="1" ht="15" customHeight="1" x14ac:dyDescent="0.25">
      <c r="B62" s="89"/>
      <c r="C62" s="90" t="str">
        <f>'Research Needs (all)'!B62</f>
        <v>What methods can small- and medium-scale producers use to monitor and manage soil carbon?</v>
      </c>
      <c r="D62" s="77"/>
      <c r="E62" s="77"/>
      <c r="F62" s="77" t="str">
        <f>IF('Research Needs (all)'!M62 = "", "", 'Research Needs (all)'!M62)</f>
        <v/>
      </c>
      <c r="G62" s="91" t="str">
        <f>IF('Research Needs (all)'!N62 = "", "", 'Research Needs (all)'!N62)</f>
        <v/>
      </c>
    </row>
    <row r="63" spans="2:7" s="73" customFormat="1" ht="15" customHeight="1" x14ac:dyDescent="0.25">
      <c r="B63" s="89"/>
      <c r="C63" s="90" t="str">
        <f>'Research Needs (all)'!B63</f>
        <v>How can agroforestry systems affect nutrient use efficiency, reduce leaching and enhance soil fertility?</v>
      </c>
      <c r="D63" s="77"/>
      <c r="E63" s="77"/>
      <c r="F63" s="77" t="str">
        <f>IF('Research Needs (all)'!M63 = "", "", 'Research Needs (all)'!M63)</f>
        <v/>
      </c>
      <c r="G63" s="91" t="str">
        <f>IF('Research Needs (all)'!N63 = "", "", 'Research Needs (all)'!N63)</f>
        <v/>
      </c>
    </row>
    <row r="64" spans="2:7" s="73" customFormat="1" ht="15" customHeight="1" x14ac:dyDescent="0.25">
      <c r="B64" s="89"/>
      <c r="C64" s="90" t="str">
        <f>'Research Needs (all)'!B64</f>
        <v>What alternatives exist to plastics (e.g., mypex, silage tarps) in organic production systems? How do these alternatives impact carbon emissions?</v>
      </c>
      <c r="D64" s="77"/>
      <c r="E64" s="77"/>
      <c r="F64" s="77" t="str">
        <f>IF('Research Needs (all)'!M64 = "", "", 'Research Needs (all)'!M64)</f>
        <v/>
      </c>
      <c r="G64" s="91" t="str">
        <f>IF('Research Needs (all)'!N64 = "", "", 'Research Needs (all)'!N64)</f>
        <v/>
      </c>
    </row>
    <row r="65" spans="2:7" s="73" customFormat="1" ht="15" customHeight="1" x14ac:dyDescent="0.25">
      <c r="B65" s="89"/>
      <c r="C65" s="90" t="str">
        <f>'Research Needs (all)'!B65</f>
        <v>How can we most effectively recycle nutrients from various organic wastes?</v>
      </c>
      <c r="D65" s="77"/>
      <c r="E65" s="77"/>
      <c r="F65" s="77" t="str">
        <f>IF('Research Needs (all)'!M65 = "", "", 'Research Needs (all)'!M65)</f>
        <v/>
      </c>
      <c r="G65" s="91" t="str">
        <f>IF('Research Needs (all)'!N65 = "", "", 'Research Needs (all)'!N65)</f>
        <v/>
      </c>
    </row>
    <row r="66" spans="2:7" s="73" customFormat="1" ht="15" customHeight="1" x14ac:dyDescent="0.25">
      <c r="B66" s="89"/>
      <c r="C66" s="90" t="str">
        <f>'Research Needs (all)'!B66</f>
        <v>What are the best composting methods and compost management practices to optimise food waste recycling?</v>
      </c>
      <c r="D66" s="77"/>
      <c r="E66" s="77"/>
      <c r="F66" s="77" t="str">
        <f>IF('Research Needs (all)'!M66 = "", "", 'Research Needs (all)'!M66)</f>
        <v/>
      </c>
      <c r="G66" s="91" t="str">
        <f>IF('Research Needs (all)'!N66 = "", "", 'Research Needs (all)'!N66)</f>
        <v/>
      </c>
    </row>
    <row r="67" spans="2:7" s="73" customFormat="1" ht="15" customHeight="1" x14ac:dyDescent="0.25">
      <c r="B67" s="89"/>
      <c r="C67" s="90" t="str">
        <f>'Research Needs (all)'!B67</f>
        <v>How does biodiversity differ between managed and unmanaged woodlands in the UK? Which woodland management practices most effectively enhance biodiversity?</v>
      </c>
      <c r="D67" s="77"/>
      <c r="E67" s="77"/>
      <c r="F67" s="77" t="str">
        <f>IF('Research Needs (all)'!M67 = "", "", 'Research Needs (all)'!M67)</f>
        <v/>
      </c>
      <c r="G67" s="91" t="str">
        <f>IF('Research Needs (all)'!N67 = "", "", 'Research Needs (all)'!N67)</f>
        <v/>
      </c>
    </row>
    <row r="68" spans="2:7" s="73" customFormat="1" ht="15" customHeight="1" x14ac:dyDescent="0.25">
      <c r="B68" s="89"/>
      <c r="C68" s="90" t="str">
        <f>'Research Needs (all)'!B68</f>
        <v>What factors influence the successful granting of planning permission for forestry worker dwellings in the UK, and how do site characteristics, enterprise scale, and policy frameworks shape these outcomes?</v>
      </c>
      <c r="D68" s="77"/>
      <c r="E68" s="77"/>
      <c r="F68" s="77" t="str">
        <f>IF('Research Needs (all)'!M68 = "", "", 'Research Needs (all)'!M68)</f>
        <v/>
      </c>
      <c r="G68" s="91" t="str">
        <f>IF('Research Needs (all)'!N68 = "", "", 'Research Needs (all)'!N68)</f>
        <v/>
      </c>
    </row>
    <row r="69" spans="2:7" s="73" customFormat="1" ht="15" customHeight="1" x14ac:dyDescent="0.25">
      <c r="B69" s="89"/>
      <c r="C69" s="90" t="str">
        <f>'Research Needs (all)'!B69</f>
        <v>What are the different potential economic opportunities from UK woodlands, e.g., timber, coppice products, charcoal, and fence posts? What are the benefits and disbenefits if these industries are developed?</v>
      </c>
      <c r="D69" s="77"/>
      <c r="E69" s="77"/>
      <c r="F69" s="77" t="str">
        <f>IF('Research Needs (all)'!M69 = "", "", 'Research Needs (all)'!M69)</f>
        <v/>
      </c>
      <c r="G69" s="91" t="str">
        <f>IF('Research Needs (all)'!N69 = "", "", 'Research Needs (all)'!N69)</f>
        <v/>
      </c>
    </row>
    <row r="70" spans="2:7" s="73" customFormat="1" ht="15" customHeight="1" x14ac:dyDescent="0.25">
      <c r="B70" s="89"/>
      <c r="C70" s="90" t="str">
        <f>'Research Needs (all)'!B70</f>
        <v>How does carbon sequestration vary between different woodland types in the UK? What factors explain the disparities in carbon storage across woodland types?</v>
      </c>
      <c r="D70" s="77"/>
      <c r="E70" s="77"/>
      <c r="F70" s="77" t="str">
        <f>IF('Research Needs (all)'!M70 = "", "", 'Research Needs (all)'!M70)</f>
        <v>There appears to be huge disparities/differences between different woodland types. We are not currently aware of a good study that explains it well. </v>
      </c>
      <c r="G70" s="91" t="str">
        <f>IF('Research Needs (all)'!N70 = "", "", 'Research Needs (all)'!N70)</f>
        <v/>
      </c>
    </row>
    <row r="71" spans="2:7" s="73" customFormat="1" ht="15" customHeight="1" x14ac:dyDescent="0.25">
      <c r="B71" s="89"/>
      <c r="C71" s="90" t="str">
        <f>'Research Needs (all)'!B71</f>
        <v>What is the current capacity of UK tree nurseries in terms of current production and potential domestic output? What are we importing?</v>
      </c>
      <c r="D71" s="77"/>
      <c r="E71" s="77"/>
      <c r="F71" s="77" t="str">
        <f>IF('Research Needs (all)'!M71 = "", "", 'Research Needs (all)'!M71)</f>
        <v/>
      </c>
      <c r="G71" s="91" t="str">
        <f>IF('Research Needs (all)'!N71 = "", "", 'Research Needs (all)'!N71)</f>
        <v/>
      </c>
    </row>
    <row r="72" spans="2:7" s="73" customFormat="1" ht="15" customHeight="1" x14ac:dyDescent="0.25">
      <c r="B72" s="89"/>
      <c r="C72" s="90" t="str">
        <f>'Research Needs (all)'!B72</f>
        <v>What organic production methods are used in UK tree nurseries, and how feasible is scaling up these methods if we scale up domestic production?</v>
      </c>
      <c r="D72" s="77"/>
      <c r="E72" s="77"/>
      <c r="F72" s="77" t="str">
        <f>IF('Research Needs (all)'!M72 = "", "", 'Research Needs (all)'!M72)</f>
        <v/>
      </c>
      <c r="G72" s="91" t="str">
        <f>IF('Research Needs (all)'!N72 = "", "", 'Research Needs (all)'!N72)</f>
        <v/>
      </c>
    </row>
    <row r="73" spans="2:7" s="73" customFormat="1" ht="15" customHeight="1" x14ac:dyDescent="0.25">
      <c r="B73" s="89"/>
      <c r="C73" s="90" t="str">
        <f>'Research Needs (all)'!B73</f>
        <v xml:space="preserve">Where are unmanaged/undermanaged woodlands in the UK? What is their state, why are they considered unviable for a woodland enterprise? </v>
      </c>
      <c r="D73" s="77"/>
      <c r="E73" s="77"/>
      <c r="F73" s="77" t="str">
        <f>IF('Research Needs (all)'!M73 = "", "", 'Research Needs (all)'!M73)</f>
        <v>Statistics currently in circulation seem to indicate that half of UK woodland is unmanaged/undermanaged because it’s financially unviable. We need further data on this (e.g. where are these woodlands? Why are they considered unviable for a woodland enterprise? etc.).</v>
      </c>
      <c r="G73" s="91" t="str">
        <f>IF('Research Needs (all)'!N73 = "", "", 'Research Needs (all)'!N73)</f>
        <v/>
      </c>
    </row>
    <row r="74" spans="2:7" s="73" customFormat="1" ht="15" customHeight="1" x14ac:dyDescent="0.25">
      <c r="B74" s="89"/>
      <c r="C74" s="90" t="str">
        <f>'Research Needs (all)'!B74</f>
        <v>How can we create a sustainable textile industry, either regionally or at wider scale?</v>
      </c>
      <c r="D74" s="77"/>
      <c r="E74" s="77"/>
      <c r="F74" s="77" t="str">
        <f>IF('Research Needs (all)'!M74 = "", "", 'Research Needs (all)'!M74)</f>
        <v>See work currently happenign at Fibreshed - https://fibershed.org</v>
      </c>
      <c r="G74" s="91" t="str">
        <f>IF('Research Needs (all)'!N74 = "", "", 'Research Needs (all)'!N74)</f>
        <v/>
      </c>
    </row>
    <row r="75" spans="2:7" s="73" customFormat="1" ht="15" customHeight="1" x14ac:dyDescent="0.25">
      <c r="B75" s="89"/>
      <c r="C75" s="90" t="str">
        <f>'Research Needs (all)'!B75</f>
        <v>What would the implications on land-use and agroecology be if we created a sustainable textile industry in the UK? How can this be balanced?</v>
      </c>
      <c r="D75" s="77"/>
      <c r="E75" s="77"/>
      <c r="F75" s="77" t="str">
        <f>IF('Research Needs (all)'!M75 = "", "", 'Research Needs (all)'!M75)</f>
        <v>See work currently happenign at Fibreshed - https://fibershed.org</v>
      </c>
      <c r="G75" s="91" t="str">
        <f>IF('Research Needs (all)'!N75 = "", "", 'Research Needs (all)'!N75)</f>
        <v/>
      </c>
    </row>
    <row r="76" spans="2:7" s="73" customFormat="1" ht="15" customHeight="1" x14ac:dyDescent="0.25">
      <c r="B76" s="89"/>
      <c r="C76" s="90" t="str">
        <f>'Research Needs (all)'!B76</f>
        <v>What are the gaps in forest garden research, particularly in understanding mature systems and how phases shift over time?</v>
      </c>
      <c r="D76" s="77"/>
      <c r="E76" s="77"/>
      <c r="F76" s="77" t="str">
        <f>IF('Research Needs (all)'!M76 = "", "", 'Research Needs (all)'!M76)</f>
        <v>PA has done 250 sites baseline survey participatory trial on polycultures, to be publsihed in Autumn</v>
      </c>
      <c r="G76" s="91" t="str">
        <f>IF('Research Needs (all)'!N76 = "", "", 'Research Needs (all)'!N76)</f>
        <v/>
      </c>
    </row>
    <row r="77" spans="2:7" s="73" customFormat="1" ht="15" customHeight="1" x14ac:dyDescent="0.25">
      <c r="B77" s="89"/>
      <c r="C77" s="90" t="str">
        <f>'Research Needs (all)'!B77</f>
        <v>How can we make urban areas more resilient to food system shocks?</v>
      </c>
      <c r="D77" s="77"/>
      <c r="E77" s="77"/>
      <c r="F77" s="77" t="str">
        <f>IF('Research Needs (all)'!M77 = "", "", 'Research Needs (all)'!M77)</f>
        <v>agroecological urbanism network</v>
      </c>
      <c r="G77" s="91" t="str">
        <f>IF('Research Needs (all)'!N77 = "", "", 'Research Needs (all)'!N77)</f>
        <v/>
      </c>
    </row>
    <row r="78" spans="2:7" s="73" customFormat="1" ht="15" customHeight="1" x14ac:dyDescent="0.25">
      <c r="B78" s="89"/>
      <c r="C78" s="90" t="str">
        <f>'Research Needs (all)'!B78</f>
        <v>How can we make urban areas more productive?</v>
      </c>
      <c r="D78" s="77"/>
      <c r="E78" s="77"/>
      <c r="F78" s="77" t="str">
        <f>IF('Research Needs (all)'!M78 = "", "", 'Research Needs (all)'!M78)</f>
        <v>agroecological urbanism network</v>
      </c>
      <c r="G78" s="91" t="str">
        <f>IF('Research Needs (all)'!N78 = "", "", 'Research Needs (all)'!N78)</f>
        <v/>
      </c>
    </row>
    <row r="79" spans="2:7" s="73" customFormat="1" ht="15" customHeight="1" x14ac:dyDescent="0.25">
      <c r="B79" s="89"/>
      <c r="C79" s="90" t="str">
        <f>'Research Needs (all)'!B79</f>
        <v>How can permaculture principles be brought into larger scale farming?</v>
      </c>
      <c r="D79" s="77"/>
      <c r="E79" s="77"/>
      <c r="F79" s="77" t="str">
        <f>IF('Research Needs (all)'!M79 = "", "", 'Research Needs (all)'!M79)</f>
        <v/>
      </c>
      <c r="G79" s="91" t="str">
        <f>IF('Research Needs (all)'!N79 = "", "", 'Research Needs (all)'!N79)</f>
        <v/>
      </c>
    </row>
    <row r="80" spans="2:7" s="73" customFormat="1" ht="15" customHeight="1" x14ac:dyDescent="0.25">
      <c r="B80" s="89"/>
      <c r="C80" s="90" t="str">
        <f>'Research Needs (all)'!B80</f>
        <v>What are the landscape effects of regenerative and agroecological practices?</v>
      </c>
      <c r="D80" s="77"/>
      <c r="E80" s="77"/>
      <c r="F80" s="77" t="str">
        <f>IF('Research Needs (all)'!M80 = "", "", 'Research Needs (all)'!M80)</f>
        <v/>
      </c>
      <c r="G80" s="91" t="str">
        <f>IF('Research Needs (all)'!N80 = "", "", 'Research Needs (all)'!N80)</f>
        <v/>
      </c>
    </row>
    <row r="81" spans="2:7" s="73" customFormat="1" ht="15" customHeight="1" x14ac:dyDescent="0.25">
      <c r="B81" s="89"/>
      <c r="C81" s="90" t="str">
        <f>'Research Needs (all)'!B81</f>
        <v>How can more integrated farming systems be developed, particularly at smaller scales?</v>
      </c>
      <c r="D81" s="77"/>
      <c r="E81" s="77"/>
      <c r="F81" s="77" t="str">
        <f>IF('Research Needs (all)'!M81 = "", "", 'Research Needs (all)'!M81)</f>
        <v/>
      </c>
      <c r="G81" s="91" t="str">
        <f>IF('Research Needs (all)'!N81 = "", "", 'Research Needs (all)'!N81)</f>
        <v/>
      </c>
    </row>
    <row r="82" spans="2:7" s="73" customFormat="1" ht="15" customHeight="1" x14ac:dyDescent="0.25">
      <c r="B82" s="89"/>
      <c r="C82" s="90" t="str">
        <f>'Research Needs (all)'!B82</f>
        <v>How can cycles of resources and energy be closed on farms? How is this currently being done, how could it be done, where are the gaps, and how could it be improved?</v>
      </c>
      <c r="D82" s="77"/>
      <c r="E82" s="77"/>
      <c r="F82" s="77" t="str">
        <f>IF('Research Needs (all)'!M82 = "", "", 'Research Needs (all)'!M82)</f>
        <v/>
      </c>
      <c r="G82" s="91" t="str">
        <f>IF('Research Needs (all)'!N82 = "", "", 'Research Needs (all)'!N82)</f>
        <v/>
      </c>
    </row>
    <row r="83" spans="2:7" s="73" customFormat="1" ht="15" customHeight="1" x14ac:dyDescent="0.25">
      <c r="B83" s="89"/>
      <c r="C83" s="90" t="str">
        <f>'Research Needs (all)'!B83</f>
        <v>How can farms rely more effectively on local resources for production?</v>
      </c>
      <c r="D83" s="77"/>
      <c r="E83" s="77"/>
      <c r="F83" s="77" t="str">
        <f>IF('Research Needs (all)'!M83 = "", "", 'Research Needs (all)'!M83)</f>
        <v/>
      </c>
      <c r="G83" s="91" t="str">
        <f>IF('Research Needs (all)'!N83 = "", "", 'Research Needs (all)'!N83)</f>
        <v/>
      </c>
    </row>
    <row r="84" spans="2:7" s="73" customFormat="1" ht="15" customHeight="1" x14ac:dyDescent="0.25">
      <c r="B84" s="89"/>
      <c r="C84" s="90" t="str">
        <f>'Research Needs (all)'!B84</f>
        <v>What are the emerging environmental, political, and socio-economic trajectories, and how can organizations prepare for and adapt to these scenarios?</v>
      </c>
      <c r="D84" s="77"/>
      <c r="E84" s="77"/>
      <c r="F84" s="77" t="str">
        <f>IF('Research Needs (all)'!M84 = "", "", 'Research Needs (all)'!M84)</f>
        <v>e.g. horizon scanning</v>
      </c>
      <c r="G84" s="91" t="str">
        <f>IF('Research Needs (all)'!N84 = "", "", 'Research Needs (all)'!N84)</f>
        <v/>
      </c>
    </row>
    <row r="85" spans="2:7" s="73" customFormat="1" ht="15" customHeight="1" x14ac:dyDescent="0.25">
      <c r="B85" s="89"/>
      <c r="C85" s="90" t="str">
        <f>'Research Needs (all)'!B85</f>
        <v>How does/can agroecology contribute to people’s physical health in the UK?</v>
      </c>
      <c r="D85" s="77"/>
      <c r="E85" s="77"/>
      <c r="F85" s="77" t="str">
        <f>IF('Research Needs (all)'!M85 = "", "", 'Research Needs (all)'!M85)</f>
        <v/>
      </c>
      <c r="G85" s="91" t="str">
        <f>IF('Research Needs (all)'!N85 = "", "", 'Research Needs (all)'!N85)</f>
        <v/>
      </c>
    </row>
    <row r="86" spans="2:7" s="73" customFormat="1" ht="15" customHeight="1" x14ac:dyDescent="0.25">
      <c r="B86" s="89"/>
      <c r="C86" s="90" t="str">
        <f>'Research Needs (all)'!B86</f>
        <v>What are the benefits of agroecology for mental health, particularly with robust empirical data in a UK context?</v>
      </c>
      <c r="D86" s="77"/>
      <c r="E86" s="77"/>
      <c r="F86" s="77" t="str">
        <f>IF('Research Needs (all)'!M86 = "", "", 'Research Needs (all)'!M86)</f>
        <v/>
      </c>
      <c r="G86" s="91" t="str">
        <f>IF('Research Needs (all)'!N86 = "", "", 'Research Needs (all)'!N86)</f>
        <v/>
      </c>
    </row>
    <row r="87" spans="2:7" s="73" customFormat="1" ht="15" customHeight="1" x14ac:dyDescent="0.25">
      <c r="B87" s="89"/>
      <c r="C87" s="90" t="str">
        <f>'Research Needs (all)'!B87</f>
        <v>How is agroecology incorporated into farming education? Does this affect farmer practice?</v>
      </c>
      <c r="D87" s="77"/>
      <c r="E87" s="77"/>
      <c r="F87" s="77" t="str">
        <f>IF('Research Needs (all)'!M87 = "", "", 'Research Needs (all)'!M87)</f>
        <v/>
      </c>
      <c r="G87" s="91" t="str">
        <f>IF('Research Needs (all)'!N87 = "", "", 'Research Needs (all)'!N87)</f>
        <v/>
      </c>
    </row>
    <row r="88" spans="2:7" s="73" customFormat="1" ht="15" customHeight="1" x14ac:dyDescent="0.25">
      <c r="B88" s="89"/>
      <c r="C88" s="90" t="str">
        <f>'Research Needs (all)'!B88</f>
        <v>What brings people into agroecology education (e.g., apprenticeships)?</v>
      </c>
      <c r="D88" s="77"/>
      <c r="E88" s="77"/>
      <c r="F88" s="77" t="str">
        <f>IF('Research Needs (all)'!M88 = "", "", 'Research Needs (all)'!M88)</f>
        <v/>
      </c>
      <c r="G88" s="91" t="str">
        <f>IF('Research Needs (all)'!N88 = "", "", 'Research Needs (all)'!N88)</f>
        <v/>
      </c>
    </row>
    <row r="89" spans="2:7" s="73" customFormat="1" ht="15" customHeight="1" x14ac:dyDescent="0.25">
      <c r="B89" s="89"/>
      <c r="C89" s="90" t="str">
        <f>'Research Needs (all)'!B89</f>
        <v>What are the outcomes of apprenticeships in agroecology? Do people remain in agroecology industry?</v>
      </c>
      <c r="D89" s="77"/>
      <c r="E89" s="77"/>
      <c r="F89" s="77" t="str">
        <f>IF('Research Needs (all)'!M89 = "", "", 'Research Needs (all)'!M89)</f>
        <v/>
      </c>
      <c r="G89" s="91" t="str">
        <f>IF('Research Needs (all)'!N89 = "", "", 'Research Needs (all)'!N89)</f>
        <v/>
      </c>
    </row>
    <row r="90" spans="2:7" s="73" customFormat="1" ht="15" customHeight="1" x14ac:dyDescent="0.25">
      <c r="B90" s="89"/>
      <c r="C90" s="90" t="str">
        <f>'Research Needs (all)'!B90</f>
        <v>What are the primary socio-economic and environmental factors leading to the closure of agroecological market gardens? Particular focus on Scotland</v>
      </c>
      <c r="D90" s="77"/>
      <c r="E90" s="77"/>
      <c r="F90" s="77" t="str">
        <f>IF('Research Needs (all)'!M90 = "", "", 'Research Needs (all)'!M90)</f>
        <v/>
      </c>
      <c r="G90" s="91" t="str">
        <f>IF('Research Needs (all)'!N90 = "", "", 'Research Needs (all)'!N90)</f>
        <v/>
      </c>
    </row>
    <row r="91" spans="2:7" s="73" customFormat="1" ht="15" customHeight="1" x14ac:dyDescent="0.25">
      <c r="B91" s="89"/>
      <c r="C91" s="90" t="str">
        <f>'Research Needs (all)'!B91</f>
        <v>How do challenges such as labour availability, access to capital, and land tenure influence the viability of small-scale agroecological farms?</v>
      </c>
      <c r="D91" s="77"/>
      <c r="E91" s="77"/>
      <c r="F91" s="77" t="str">
        <f>IF('Research Needs (all)'!M91 = "", "", 'Research Needs (all)'!M91)</f>
        <v/>
      </c>
      <c r="G91" s="91" t="str">
        <f>IF('Research Needs (all)'!N91 = "", "", 'Research Needs (all)'!N91)</f>
        <v/>
      </c>
    </row>
    <row r="92" spans="2:7" s="73" customFormat="1" ht="15" customHeight="1" x14ac:dyDescent="0.25">
      <c r="B92" s="89"/>
      <c r="C92" s="90" t="str">
        <f>'Research Needs (all)'!B92</f>
        <v>What is the spatial distribution of agroecological market gardens in England/Scotland/Wales/UK, and how has this changed over the past decade?</v>
      </c>
      <c r="D92" s="77"/>
      <c r="E92" s="77"/>
      <c r="F92" s="77" t="str">
        <f>IF('Research Needs (all)'!M92 = "", "", 'Research Needs (all)'!M92)</f>
        <v/>
      </c>
      <c r="G92" s="91" t="str">
        <f>IF('Research Needs (all)'!N92 = "", "", 'Research Needs (all)'!N92)</f>
        <v/>
      </c>
    </row>
    <row r="93" spans="2:7" s="73" customFormat="1" ht="15" customHeight="1" x14ac:dyDescent="0.25">
      <c r="B93" s="89"/>
      <c r="C93" s="90" t="str">
        <f>'Research Needs (all)'!B93</f>
        <v>How much food is currently produced per unit area on agroecological market gardens in region/England/Wales/Scotland/UK, and what is its economic value?</v>
      </c>
      <c r="D93" s="77"/>
      <c r="E93" s="77"/>
      <c r="F93" s="77" t="str">
        <f>IF('Research Needs (all)'!M93 = "", "", 'Research Needs (all)'!M93)</f>
        <v/>
      </c>
      <c r="G93" s="91" t="str">
        <f>IF('Research Needs (all)'!N93 = "", "", 'Research Needs (all)'!N93)</f>
        <v/>
      </c>
    </row>
    <row r="94" spans="2:7" s="73" customFormat="1" ht="15" customHeight="1" x14ac:dyDescent="0.25">
      <c r="B94" s="89"/>
      <c r="C94" s="90" t="str">
        <f>'Research Needs (all)'!B94</f>
        <v>What ecosystem services (e.g., pollination, carbon sequestration, soil health) are currently provided by agroecological market gardens in region/England/Wales/Scotland/UK?</v>
      </c>
      <c r="D94" s="77"/>
      <c r="E94" s="77"/>
      <c r="F94" s="77" t="str">
        <f>IF('Research Needs (all)'!M94 = "", "", 'Research Needs (all)'!M94)</f>
        <v/>
      </c>
      <c r="G94" s="91" t="str">
        <f>IF('Research Needs (all)'!N94 = "", "", 'Research Needs (all)'!N94)</f>
        <v/>
      </c>
    </row>
    <row r="95" spans="2:7" s="73" customFormat="1" ht="15" customHeight="1" x14ac:dyDescent="0.25">
      <c r="B95" s="89"/>
      <c r="C95" s="90" t="str">
        <f>'Research Needs (all)'!B95</f>
        <v>What value do communities place upon local food growing businesses?</v>
      </c>
      <c r="D95" s="77"/>
      <c r="E95" s="77"/>
      <c r="F95" s="77" t="str">
        <f>IF('Research Needs (all)'!M95 = "", "", 'Research Needs (all)'!M95)</f>
        <v/>
      </c>
      <c r="G95" s="91" t="str">
        <f>IF('Research Needs (all)'!N95 = "", "", 'Research Needs (all)'!N95)</f>
        <v/>
      </c>
    </row>
    <row r="96" spans="2:7" s="73" customFormat="1" ht="15" customHeight="1" x14ac:dyDescent="0.25">
      <c r="B96" s="89"/>
      <c r="C96" s="90" t="str">
        <f>'Research Needs (all)'!B96</f>
        <v>Where are local food growing businesses located, and where are they in relation to other nodes of food distribution? Does this work well?</v>
      </c>
      <c r="D96" s="77"/>
      <c r="E96" s="77"/>
      <c r="F96" s="77" t="str">
        <f>IF('Research Needs (all)'!M96 = "", "", 'Research Needs (all)'!M96)</f>
        <v/>
      </c>
      <c r="G96" s="91" t="str">
        <f>IF('Research Needs (all)'!N96 = "", "", 'Research Needs (all)'!N96)</f>
        <v/>
      </c>
    </row>
    <row r="97" spans="2:7" s="73" customFormat="1" ht="15" customHeight="1" x14ac:dyDescent="0.25">
      <c r="B97" s="89"/>
      <c r="C97" s="90" t="str">
        <f>'Research Needs (all)'!B97</f>
        <v>How can the agroecology movement utilise all the data we already have available? Can it be collated, kept up to date, and utilised to support the movement?</v>
      </c>
      <c r="D97" s="77"/>
      <c r="E97" s="77"/>
      <c r="F97" s="77" t="str">
        <f>IF('Research Needs (all)'!M97 = "", "", 'Research Needs (all)'!M97)</f>
        <v>Inspiration from big retailers</v>
      </c>
      <c r="G97" s="91" t="str">
        <f>IF('Research Needs (all)'!N97 = "", "", 'Research Needs (all)'!N97)</f>
        <v/>
      </c>
    </row>
    <row r="98" spans="2:7" s="73" customFormat="1" ht="15" customHeight="1" x14ac:dyDescent="0.25">
      <c r="B98" s="89"/>
      <c r="C98" s="90" t="str">
        <f>'Research Needs (all)'!B98</f>
        <v>How can we establish our shared values as a society, and how can these be used to support a just transition in agriculture (and wider)?</v>
      </c>
      <c r="D98" s="77"/>
      <c r="E98" s="77"/>
      <c r="F98" s="77" t="str">
        <f>IF('Research Needs (all)'!M98 = "", "", 'Research Needs (all)'!M98)</f>
        <v/>
      </c>
      <c r="G98" s="91" t="str">
        <f>IF('Research Needs (all)'!N98 = "", "", 'Research Needs (all)'!N98)</f>
        <v/>
      </c>
    </row>
    <row r="99" spans="2:7" s="73" customFormat="1" ht="15" customHeight="1" x14ac:dyDescent="0.25">
      <c r="B99" s="89"/>
      <c r="C99" s="90" t="str">
        <f>'Research Needs (all)'!B99</f>
        <v>Despite progress in agroecology there has been a limited shift in the UK overall, how can we stake a step back and readdress and rebalance systematically?</v>
      </c>
      <c r="D99" s="77"/>
      <c r="E99" s="77"/>
      <c r="F99" s="77" t="str">
        <f>IF('Research Needs (all)'!M99 = "", "", 'Research Needs (all)'!M99)</f>
        <v/>
      </c>
      <c r="G99" s="91" t="str">
        <f>IF('Research Needs (all)'!N99 = "", "", 'Research Needs (all)'!N99)</f>
        <v/>
      </c>
    </row>
    <row r="100" spans="2:7" s="73" customFormat="1" ht="15" customHeight="1" x14ac:dyDescent="0.25">
      <c r="B100" s="89"/>
      <c r="C100" s="90" t="str">
        <f>'Research Needs (all)'!B100</f>
        <v>How have other countries achieved cultural shifts in valuing agroecology (e.g., Copenhagen’s 90% organic procurement, Welsh regime in schools)? What do communities in those countries value, and how did they come to value food differently?</v>
      </c>
      <c r="D100" s="77"/>
      <c r="E100" s="77"/>
      <c r="F100" s="77" t="str">
        <f>IF('Research Needs (all)'!M100 = "", "", 'Research Needs (all)'!M100)</f>
        <v/>
      </c>
      <c r="G100" s="91" t="str">
        <f>IF('Research Needs (all)'!N100 = "", "", 'Research Needs (all)'!N100)</f>
        <v/>
      </c>
    </row>
    <row r="101" spans="2:7" s="73" customFormat="1" ht="15" customHeight="1" x14ac:dyDescent="0.25">
      <c r="B101" s="89"/>
      <c r="C101" s="90" t="str">
        <f>'Research Needs (all)'!B101</f>
        <v>How do we better understand markets and flows on the frontline of food systems (what people want, what trends exist)?</v>
      </c>
      <c r="D101" s="77"/>
      <c r="E101" s="77"/>
      <c r="F101" s="77" t="str">
        <f>IF('Research Needs (all)'!M101 = "", "", 'Research Needs (all)'!M101)</f>
        <v/>
      </c>
      <c r="G101" s="91" t="str">
        <f>IF('Research Needs (all)'!N101 = "", "", 'Research Needs (all)'!N101)</f>
        <v/>
      </c>
    </row>
    <row r="102" spans="2:7" s="73" customFormat="1" ht="15" customHeight="1" x14ac:dyDescent="0.25">
      <c r="B102" s="89"/>
      <c r="C102" s="90" t="str">
        <f>'Research Needs (all)'!B102</f>
        <v>How can growers gain insight into, and foster collaboration with, other parts of the food system?</v>
      </c>
      <c r="D102" s="77"/>
      <c r="E102" s="77"/>
      <c r="F102" s="77" t="str">
        <f>IF('Research Needs (all)'!M102 = "", "", 'Research Needs (all)'!M102)</f>
        <v/>
      </c>
      <c r="G102" s="91" t="str">
        <f>IF('Research Needs (all)'!N102 = "", "", 'Research Needs (all)'!N102)</f>
        <v/>
      </c>
    </row>
    <row r="103" spans="2:7" s="73" customFormat="1" ht="15" customHeight="1" x14ac:dyDescent="0.25">
      <c r="B103" s="89"/>
      <c r="C103" s="90" t="str">
        <f>'Research Needs (all)'!B103</f>
        <v>How can contentious inputs (beyond copper) be identified, assessed, and alternatives developed?</v>
      </c>
      <c r="D103" s="77"/>
      <c r="E103" s="77"/>
      <c r="F103" s="77" t="str">
        <f>IF('Research Needs (all)'!M103 = "", "", 'Research Needs (all)'!M103)</f>
        <v/>
      </c>
      <c r="G103" s="91" t="str">
        <f>IF('Research Needs (all)'!N103 = "", "", 'Research Needs (all)'!N103)</f>
        <v/>
      </c>
    </row>
    <row r="104" spans="2:7" s="73" customFormat="1" ht="15" customHeight="1" x14ac:dyDescent="0.25">
      <c r="B104" s="89"/>
      <c r="C104" s="90" t="str">
        <f>'Research Needs (all)'!B104</f>
        <v>Where are contentious inputs being used? Should they be used? What alternatives exist?</v>
      </c>
      <c r="D104" s="77"/>
      <c r="E104" s="77"/>
      <c r="F104" s="77" t="str">
        <f>IF('Research Needs (all)'!M104 = "", "", 'Research Needs (all)'!M104)</f>
        <v>https://www.organicseurope.bio/news/new-project-kicks-off-to-reduce-and-replace-contentious-inputs-in-organic/</v>
      </c>
      <c r="G104" s="91" t="str">
        <f>IF('Research Needs (all)'!N104 = "", "", 'Research Needs (all)'!N104)</f>
        <v/>
      </c>
    </row>
    <row r="105" spans="2:7" s="73" customFormat="1" ht="15" customHeight="1" x14ac:dyDescent="0.25">
      <c r="B105" s="89"/>
      <c r="C105" s="90" t="str">
        <f>'Research Needs (all)'!B105</f>
        <v>How can potato varieties be developed that are resistant to blight (to reduce reliance on copper)?</v>
      </c>
      <c r="D105" s="77"/>
      <c r="E105" s="77"/>
      <c r="F105" s="77" t="str">
        <f>IF('Research Needs (all)'!M105 = "", "", 'Research Needs (all)'!M105)</f>
        <v/>
      </c>
      <c r="G105" s="91" t="str">
        <f>IF('Research Needs (all)'!N105 = "", "", 'Research Needs (all)'!N105)</f>
        <v/>
      </c>
    </row>
    <row r="106" spans="2:7" s="73" customFormat="1" ht="15" customHeight="1" x14ac:dyDescent="0.25">
      <c r="B106" s="89"/>
      <c r="C106" s="90" t="str">
        <f>'Research Needs (all)'!B106</f>
        <v>How can preferences for uniform produce (shape/colour/size/texture) be culturally shifted? Is this supermarket and/or consumer driven?</v>
      </c>
      <c r="D106" s="77"/>
      <c r="E106" s="77"/>
      <c r="F106" s="77" t="str">
        <f>IF('Research Needs (all)'!M106 = "", "", 'Research Needs (all)'!M106)</f>
        <v/>
      </c>
      <c r="G106" s="91" t="str">
        <f>IF('Research Needs (all)'!N106 = "", "", 'Research Needs (all)'!N106)</f>
        <v/>
      </c>
    </row>
    <row r="107" spans="2:7" s="73" customFormat="1" ht="15" customHeight="1" x14ac:dyDescent="0.25">
      <c r="B107" s="89"/>
      <c r="C107" s="90" t="str">
        <f>'Research Needs (all)'!B107</f>
        <v>What are the key points in the food system where interventions could be most effective to support an agroecological transition?</v>
      </c>
      <c r="D107" s="77"/>
      <c r="E107" s="77"/>
      <c r="F107" s="77" t="str">
        <f>IF('Research Needs (all)'!M107 = "", "", 'Research Needs (all)'!M107)</f>
        <v/>
      </c>
      <c r="G107" s="91" t="str">
        <f>IF('Research Needs (all)'!N107 = "", "", 'Research Needs (all)'!N107)</f>
        <v/>
      </c>
    </row>
    <row r="108" spans="2:7" s="73" customFormat="1" ht="15" customHeight="1" x14ac:dyDescent="0.25">
      <c r="B108" s="89"/>
      <c r="C108" s="90" t="str">
        <f>'Research Needs (all)'!B108</f>
        <v>What research methods can best capture the sociological side of agroecology (anthroecology)? Do frameworks exist? Are they fit for purpose?</v>
      </c>
      <c r="D108" s="77"/>
      <c r="E108" s="77"/>
      <c r="F108" s="77" t="str">
        <f>IF('Research Needs (all)'!M108 = "", "", 'Research Needs (all)'!M108)</f>
        <v/>
      </c>
      <c r="G108" s="91" t="str">
        <f>IF('Research Needs (all)'!N108 = "", "", 'Research Needs (all)'!N108)</f>
        <v/>
      </c>
    </row>
    <row r="109" spans="2:7" s="73" customFormat="1" ht="15" customHeight="1" x14ac:dyDescent="0.25">
      <c r="B109" s="89"/>
      <c r="C109" s="90" t="str">
        <f>'Research Needs (all)'!B109</f>
        <v>Where is the food system unjust, and how can we move towards greater justice?</v>
      </c>
      <c r="D109" s="77"/>
      <c r="E109" s="77"/>
      <c r="F109" s="77" t="str">
        <f>IF('Research Needs (all)'!M109 = "", "", 'Research Needs (all)'!M109)</f>
        <v/>
      </c>
      <c r="G109" s="91" t="str">
        <f>IF('Research Needs (all)'!N109 = "", "", 'Research Needs (all)'!N109)</f>
        <v/>
      </c>
    </row>
    <row r="110" spans="2:7" s="73" customFormat="1" ht="15" customHeight="1" x14ac:dyDescent="0.25">
      <c r="B110" s="89"/>
      <c r="C110" s="90" t="str">
        <f>'Research Needs (all)'!B110</f>
        <v>How do people perceive supermarket bosses receiving large sums of money? Can this leverage point be utilised to develop a different narrative and effect systems change?</v>
      </c>
      <c r="D110" s="77"/>
      <c r="E110" s="77"/>
      <c r="F110" s="77" t="str">
        <f>IF('Research Needs (all)'!M110 = "", "", 'Research Needs (all)'!M110)</f>
        <v/>
      </c>
      <c r="G110" s="91" t="str">
        <f>IF('Research Needs (all)'!N110 = "", "", 'Research Needs (all)'!N110)</f>
        <v/>
      </c>
    </row>
    <row r="111" spans="2:7" s="73" customFormat="1" ht="15" customHeight="1" x14ac:dyDescent="0.25">
      <c r="B111" s="89"/>
      <c r="C111" s="90" t="str">
        <f>'Research Needs (all)'!B111</f>
        <v>How do we encourage people to cook more from raw ingredients, and engage with food and flavour?</v>
      </c>
      <c r="D111" s="77"/>
      <c r="E111" s="77"/>
      <c r="F111" s="77" t="str">
        <f>IF('Research Needs (all)'!M111 = "", "", 'Research Needs (all)'!M111)</f>
        <v/>
      </c>
      <c r="G111" s="91" t="str">
        <f>IF('Research Needs (all)'!N111 = "", "", 'Research Needs (all)'!N111)</f>
        <v/>
      </c>
    </row>
    <row r="112" spans="2:7" s="73" customFormat="1" ht="15" customHeight="1" x14ac:dyDescent="0.25">
      <c r="B112" s="89"/>
      <c r="C112" s="90" t="str">
        <f>'Research Needs (all)'!B112</f>
        <v>How can we encourage citizens  to connect more with local growers?</v>
      </c>
      <c r="D112" s="77"/>
      <c r="E112" s="77"/>
      <c r="F112" s="77" t="str">
        <f>IF('Research Needs (all)'!M112 = "", "", 'Research Needs (all)'!M112)</f>
        <v/>
      </c>
      <c r="G112" s="91" t="str">
        <f>IF('Research Needs (all)'!N112 = "", "", 'Research Needs (all)'!N112)</f>
        <v/>
      </c>
    </row>
    <row r="113" spans="2:7" s="73" customFormat="1" ht="15" customHeight="1" x14ac:dyDescent="0.25">
      <c r="B113" s="89"/>
      <c r="C113" s="90" t="str">
        <f>'Research Needs (all)'!B113</f>
        <v>What drives consumers to engage with alternative retail routes, e.g., farmers markets, veg boxes?</v>
      </c>
      <c r="D113" s="77"/>
      <c r="E113" s="77"/>
      <c r="F113" s="77" t="str">
        <f>IF('Research Needs (all)'!M113 = "", "", 'Research Needs (all)'!M113)</f>
        <v/>
      </c>
      <c r="G113" s="91" t="str">
        <f>IF('Research Needs (all)'!N113 = "", "", 'Research Needs (all)'!N113)</f>
        <v/>
      </c>
    </row>
    <row r="114" spans="2:7" s="73" customFormat="1" ht="15" customHeight="1" x14ac:dyDescent="0.25">
      <c r="B114" s="89"/>
      <c r="C114" s="90" t="str">
        <f>'Research Needs (all)'!B114</f>
        <v>When conducting cost-benefit analyses, how can we account not just for costs but also the cost of losing something (e.g., as in the Dasgupta Review)?</v>
      </c>
      <c r="D114" s="77"/>
      <c r="E114" s="77"/>
      <c r="F114" s="77" t="str">
        <f>IF('Research Needs (all)'!M114 = "", "", 'Research Needs (all)'!M114)</f>
        <v/>
      </c>
      <c r="G114" s="91" t="str">
        <f>IF('Research Needs (all)'!N114 = "", "", 'Research Needs (all)'!N114)</f>
        <v/>
      </c>
    </row>
    <row r="115" spans="2:7" s="73" customFormat="1" ht="15" customHeight="1" x14ac:dyDescent="0.25">
      <c r="B115" s="89"/>
      <c r="C115" s="90" t="str">
        <f>'Research Needs (all)'!B115</f>
        <v>What structural and policy barriers (e.g., housing costs, land ownership patterns, wage levels) affect the valuation of food within current food systems, and how might systemic changes address these challenges?</v>
      </c>
      <c r="D115" s="77"/>
      <c r="E115" s="77"/>
      <c r="F115" s="77" t="str">
        <f>IF('Research Needs (all)'!M115 = "", "", 'Research Needs (all)'!M115)</f>
        <v/>
      </c>
      <c r="G115" s="91" t="str">
        <f>IF('Research Needs (all)'!N115 = "", "", 'Research Needs (all)'!N115)</f>
        <v/>
      </c>
    </row>
    <row r="116" spans="2:7" s="73" customFormat="1" ht="15" customHeight="1" x14ac:dyDescent="0.25">
      <c r="B116" s="89"/>
      <c r="C116" s="90" t="str">
        <f>'Research Needs (all)'!B116</f>
        <v>Where do communities place value in food?</v>
      </c>
      <c r="D116" s="77"/>
      <c r="E116" s="77"/>
      <c r="F116" s="77" t="str">
        <f>IF('Research Needs (all)'!M116 = "", "", 'Research Needs (all)'!M116)</f>
        <v/>
      </c>
      <c r="G116" s="91" t="str">
        <f>IF('Research Needs (all)'!N116 = "", "", 'Research Needs (all)'!N116)</f>
        <v/>
      </c>
    </row>
    <row r="117" spans="2:7" s="73" customFormat="1" ht="15" customHeight="1" x14ac:dyDescent="0.25">
      <c r="B117" s="89"/>
      <c r="C117" s="90" t="str">
        <f>'Research Needs (all)'!B117</f>
        <v>How can value be built and communicated so that deprived communities engage with agroecology, rather than assuming financial support alone will shift purchasing habits?</v>
      </c>
      <c r="D117" s="77"/>
      <c r="E117" s="77"/>
      <c r="F117" s="77" t="str">
        <f>IF('Research Needs (all)'!M117 = "", "", 'Research Needs (all)'!M117)</f>
        <v/>
      </c>
      <c r="G117" s="91" t="str">
        <f>IF('Research Needs (all)'!N117 = "", "", 'Research Needs (all)'!N117)</f>
        <v/>
      </c>
    </row>
    <row r="118" spans="2:7" s="73" customFormat="1" ht="15" customHeight="1" x14ac:dyDescent="0.25">
      <c r="B118" s="89"/>
      <c r="C118" s="90" t="str">
        <f>'Research Needs (all)'!B118</f>
        <v>How is farm succession currently working (or failing) in the UK, and what alternative models exist? How does this affect small-holder agroecology and CSAs?</v>
      </c>
      <c r="D118" s="77"/>
      <c r="E118" s="77"/>
      <c r="F118" s="77" t="str">
        <f>IF('Research Needs (all)'!M118 = "", "", 'Research Needs (all)'!M118)</f>
        <v/>
      </c>
      <c r="G118" s="91" t="str">
        <f>IF('Research Needs (all)'!N118 = "", "", 'Research Needs (all)'!N118)</f>
        <v/>
      </c>
    </row>
    <row r="119" spans="2:7" s="73" customFormat="1" ht="15" customHeight="1" x14ac:dyDescent="0.25">
      <c r="B119" s="89"/>
      <c r="C119" s="90" t="str">
        <f>'Research Needs (all)'!B119</f>
        <v>What lessons around farm ownership and succession can be drawn from share farming and contract farming models (e.g., in conventional dairy) for agroecological contexts?</v>
      </c>
      <c r="D119" s="77"/>
      <c r="E119" s="77"/>
      <c r="F119" s="77" t="str">
        <f>IF('Research Needs (all)'!M119 = "", "", 'Research Needs (all)'!M119)</f>
        <v>Could look at this in many different farming contexts, e.g., pasture or horticulture</v>
      </c>
      <c r="G119" s="91" t="str">
        <f>IF('Research Needs (all)'!N119 = "", "", 'Research Needs (all)'!N119)</f>
        <v/>
      </c>
    </row>
    <row r="120" spans="2:7" s="73" customFormat="1" ht="15" customHeight="1" x14ac:dyDescent="0.25">
      <c r="B120" s="89"/>
      <c r="C120" s="90" t="str">
        <f>'Research Needs (all)'!B120</f>
        <v>What alternative land access arrangements (could include community owned farms, share farming, contract farming, anything beyond traditional ownership and tenancy) can support viable agroecological businesses, and how do they impact business resilience?</v>
      </c>
      <c r="D120" s="77"/>
      <c r="E120" s="77"/>
      <c r="F120" s="77" t="str">
        <f>IF('Research Needs (all)'!M120 = "", "", 'Research Needs (all)'!M120)</f>
        <v>Could look at this in many different farming contexts, e.g., pasture or horticulture</v>
      </c>
      <c r="G120" s="91" t="str">
        <f>IF('Research Needs (all)'!N120 = "", "", 'Research Needs (all)'!N120)</f>
        <v/>
      </c>
    </row>
    <row r="121" spans="2:7" s="73" customFormat="1" ht="15" customHeight="1" x14ac:dyDescent="0.25">
      <c r="B121" s="89"/>
      <c r="C121" s="90" t="str">
        <f>'Research Needs (all)'!B121</f>
        <v>What are the measurable health impacts of being a CSA member/participating in community farming?</v>
      </c>
      <c r="D121" s="77"/>
      <c r="E121" s="77"/>
      <c r="F121" s="77" t="str">
        <f>IF('Research Needs (all)'!M121 = "", "", 'Research Needs (all)'!M121)</f>
        <v>some self-reported already, but would be good to get concrete data</v>
      </c>
      <c r="G121" s="91" t="str">
        <f>IF('Research Needs (all)'!N121 = "", "", 'Research Needs (all)'!N121)</f>
        <v/>
      </c>
    </row>
    <row r="122" spans="2:7" s="73" customFormat="1" ht="15" customHeight="1" x14ac:dyDescent="0.25">
      <c r="B122" s="89"/>
      <c r="C122" s="90" t="str">
        <f>'Research Needs (all)'!B122</f>
        <v>How can farm succession models be adapted to support new entrants in our current economic climate?</v>
      </c>
      <c r="D122" s="77"/>
      <c r="E122" s="77"/>
      <c r="F122" s="77" t="str">
        <f>IF('Research Needs (all)'!M122 = "", "", 'Research Needs (all)'!M122)</f>
        <v/>
      </c>
      <c r="G122" s="91" t="str">
        <f>IF('Research Needs (all)'!N122 = "", "", 'Research Needs (all)'!N122)</f>
        <v/>
      </c>
    </row>
    <row r="123" spans="2:7" s="73" customFormat="1" ht="15" customHeight="1" x14ac:dyDescent="0.25">
      <c r="B123" s="89"/>
      <c r="C123" s="90" t="str">
        <f>'Research Needs (all)'!B123</f>
        <v>How can agroecological enterprises respond to exteme shocks?</v>
      </c>
      <c r="D123" s="77"/>
      <c r="E123" s="77"/>
      <c r="F123" s="77" t="str">
        <f>IF('Research Needs (all)'!M123 = "", "", 'Research Needs (all)'!M123)</f>
        <v>Could look at e.g., extreme weather events, cost of living, disruption in other countries, war etc</v>
      </c>
      <c r="G123" s="91" t="str">
        <f>IF('Research Needs (all)'!N123 = "", "", 'Research Needs (all)'!N123)</f>
        <v/>
      </c>
    </row>
    <row r="124" spans="2:7" s="73" customFormat="1" ht="15" customHeight="1" x14ac:dyDescent="0.25">
      <c r="B124" s="89"/>
      <c r="C124" s="90" t="str">
        <f>'Research Needs (all)'!B124</f>
        <v>In relation to diversification, which specific diversification practices can contribute to farm economic resilience?</v>
      </c>
      <c r="D124" s="77"/>
      <c r="E124" s="77"/>
      <c r="F124" s="77" t="str">
        <f>IF('Research Needs (all)'!M124 = "", "", 'Research Needs (all)'!M124)</f>
        <v/>
      </c>
      <c r="G124" s="91" t="str">
        <f>IF('Research Needs (all)'!N124 = "", "", 'Research Needs (all)'!N124)</f>
        <v/>
      </c>
    </row>
    <row r="125" spans="2:7" s="73" customFormat="1" ht="15" customHeight="1" x14ac:dyDescent="0.25">
      <c r="B125" s="89"/>
      <c r="C125" s="90" t="str">
        <f>'Research Needs (all)'!B125</f>
        <v>In what ways do agroecological systems influence dietary behaviours (e.g., increased vegetable consumption, cooking habits)?</v>
      </c>
      <c r="D125" s="77"/>
      <c r="E125" s="77"/>
      <c r="F125" s="77" t="str">
        <f>IF('Research Needs (all)'!M125 = "", "", 'Research Needs (all)'!M125)</f>
        <v/>
      </c>
      <c r="G125" s="91" t="str">
        <f>IF('Research Needs (all)'!N125 = "", "", 'Research Needs (all)'!N125)</f>
        <v/>
      </c>
    </row>
    <row r="126" spans="2:7" s="73" customFormat="1" ht="15" customHeight="1" x14ac:dyDescent="0.25">
      <c r="B126" s="89"/>
      <c r="C126" s="90" t="str">
        <f>'Research Needs (all)'!B126</f>
        <v>How do different farming models affect cultural practices, knowledge exchange, and local identity?</v>
      </c>
      <c r="D126" s="77"/>
      <c r="E126" s="77"/>
      <c r="F126" s="77" t="str">
        <f>IF('Research Needs (all)'!M126 = "", "", 'Research Needs (all)'!M126)</f>
        <v/>
      </c>
      <c r="G126" s="91" t="str">
        <f>IF('Research Needs (all)'!N126 = "", "", 'Research Needs (all)'!N126)</f>
        <v/>
      </c>
    </row>
    <row r="127" spans="2:7" s="73" customFormat="1" ht="15" customHeight="1" x14ac:dyDescent="0.25">
      <c r="B127" s="89"/>
      <c r="C127" s="90" t="str">
        <f>'Research Needs (all)'!B127</f>
        <v>What wider lifestyle changes are associated with involvement in agroecological systems, and how can these be measured?</v>
      </c>
      <c r="D127" s="77"/>
      <c r="E127" s="77"/>
      <c r="F127" s="77" t="str">
        <f>IF('Research Needs (all)'!M127 = "", "", 'Research Needs (all)'!M127)</f>
        <v/>
      </c>
      <c r="G127" s="91" t="str">
        <f>IF('Research Needs (all)'!N127 = "", "", 'Research Needs (all)'!N127)</f>
        <v/>
      </c>
    </row>
    <row r="128" spans="2:7" s="73" customFormat="1" ht="15" customHeight="1" x14ac:dyDescent="0.25">
      <c r="B128" s="89"/>
      <c r="C128" s="90" t="str">
        <f>'Research Needs (all)'!B128</f>
        <v>What low-input, economically viable alternatives to soy exist for poultry and pig feed, and how can these be scaled to reduce dependence on soy?</v>
      </c>
      <c r="D128" s="77"/>
      <c r="E128" s="77"/>
      <c r="F128" s="77" t="str">
        <f>IF('Research Needs (all)'!M128 = "", "", 'Research Needs (all)'!M128)</f>
        <v/>
      </c>
      <c r="G128" s="91" t="str">
        <f>IF('Research Needs (all)'!N128 = "", "", 'Research Needs (all)'!N128)</f>
        <v/>
      </c>
    </row>
    <row r="129" spans="2:7" s="73" customFormat="1" ht="15" customHeight="1" x14ac:dyDescent="0.25">
      <c r="B129" s="89"/>
      <c r="C129" s="90" t="str">
        <f>'Research Needs (all)'!B129</f>
        <v>How can the productivity of small-scale farms be measured and demonstrated in ways that are robust and credible?</v>
      </c>
      <c r="D129" s="77"/>
      <c r="E129" s="77"/>
      <c r="F129" s="77" t="str">
        <f>IF('Research Needs (all)'!M129 = "", "", 'Research Needs (all)'!M129)</f>
        <v/>
      </c>
      <c r="G129" s="91" t="str">
        <f>IF('Research Needs (all)'!N129 = "", "", 'Research Needs (all)'!N129)</f>
        <v/>
      </c>
    </row>
    <row r="130" spans="2:7" s="73" customFormat="1" ht="15" customHeight="1" x14ac:dyDescent="0.25">
      <c r="B130" s="89"/>
      <c r="C130" s="90" t="str">
        <f>'Research Needs (all)'!B130</f>
        <v>How can evidence on the productivity and wider benefits of small-scale farming be communicated to shape public understanding and challenge dominant narratives?</v>
      </c>
      <c r="D130" s="77"/>
      <c r="E130" s="77"/>
      <c r="F130" s="77" t="str">
        <f>IF('Research Needs (all)'!M130 = "", "", 'Research Needs (all)'!M130)</f>
        <v/>
      </c>
      <c r="G130" s="91" t="str">
        <f>IF('Research Needs (all)'!N130 = "", "", 'Research Needs (all)'!N130)</f>
        <v/>
      </c>
    </row>
    <row r="131" spans="2:7" s="73" customFormat="1" ht="15" customHeight="1" x14ac:dyDescent="0.25">
      <c r="B131" s="89"/>
      <c r="C131" s="90" t="str">
        <f>'Research Needs (all)'!B131</f>
        <v>What kinds of evidence (e.g., yield data, economic viability, community wellbeing, environmental benefits) are most persuasive for different audiences (public, policymakers, funders, media)?</v>
      </c>
      <c r="D131" s="77"/>
      <c r="E131" s="77"/>
      <c r="F131" s="77" t="str">
        <f>IF('Research Needs (all)'!M131 = "", "", 'Research Needs (all)'!M131)</f>
        <v/>
      </c>
      <c r="G131" s="91" t="str">
        <f>IF('Research Needs (all)'!N131 = "", "", 'Research Needs (all)'!N131)</f>
        <v/>
      </c>
    </row>
    <row r="132" spans="2:7" s="73" customFormat="1" ht="15" customHeight="1" x14ac:dyDescent="0.25">
      <c r="B132" s="89"/>
      <c r="C132" s="90" t="str">
        <f>'Research Needs (all)'!B132</f>
        <v>How do public perceptions of small-scale farming change when presented with comparative data against conventional farming?</v>
      </c>
      <c r="D132" s="77"/>
      <c r="E132" s="77"/>
      <c r="F132" s="77" t="str">
        <f>IF('Research Needs (all)'!M132 = "", "", 'Research Needs (all)'!M132)</f>
        <v/>
      </c>
      <c r="G132" s="91" t="str">
        <f>IF('Research Needs (all)'!N132 = "", "", 'Research Needs (all)'!N132)</f>
        <v/>
      </c>
    </row>
    <row r="133" spans="2:7" s="73" customFormat="1" ht="15" customHeight="1" x14ac:dyDescent="0.25">
      <c r="B133" s="89"/>
      <c r="C133" s="90" t="str">
        <f>'Research Needs (all)'!B133</f>
        <v>What role can storytelling, lived experience, and case studies play alongside quantitative evidence in building credibility and influence?</v>
      </c>
      <c r="D133" s="77"/>
      <c r="E133" s="77"/>
      <c r="F133" s="77" t="str">
        <f>IF('Research Needs (all)'!M133 = "", "", 'Research Needs (all)'!M133)</f>
        <v/>
      </c>
      <c r="G133" s="91" t="str">
        <f>IF('Research Needs (all)'!N133 = "", "", 'Research Needs (all)'!N133)</f>
        <v/>
      </c>
    </row>
    <row r="134" spans="2:7" s="73" customFormat="1" ht="15" customHeight="1" x14ac:dyDescent="0.25">
      <c r="B134" s="89"/>
      <c r="C134" s="90" t="str">
        <f>'Research Needs (all)'!B134</f>
        <v>How effective have post-Brexit agricultural subsidy schemes been in achieving their intended goals, and what policy changes could improve their impact and equity?</v>
      </c>
      <c r="D134" s="77"/>
      <c r="E134" s="77"/>
      <c r="F134" s="77" t="str">
        <f>IF('Research Needs (all)'!M134 = "", "", 'Research Needs (all)'!M134)</f>
        <v/>
      </c>
      <c r="G134" s="91" t="str">
        <f>IF('Research Needs (all)'!N134 = "", "", 'Research Needs (all)'!N134)</f>
        <v/>
      </c>
    </row>
    <row r="135" spans="2:7" s="73" customFormat="1" ht="15" customHeight="1" x14ac:dyDescent="0.25">
      <c r="B135" s="89"/>
      <c r="C135" s="90" t="str">
        <f>'Research Needs (all)'!B135</f>
        <v>How financially viable are agroecological farms without public subsidies, and what factors influence profitability?</v>
      </c>
      <c r="D135" s="77"/>
      <c r="E135" s="77"/>
      <c r="F135" s="77" t="str">
        <f>IF('Research Needs (all)'!M135 = "", "", 'Research Needs (all)'!M135)</f>
        <v>Soil association report looked at this, but was not a full account of all types of agroecological farms. Need more robust data here.</v>
      </c>
      <c r="G135" s="91" t="str">
        <f>IF('Research Needs (all)'!N135 = "", "", 'Research Needs (all)'!N135)</f>
        <v/>
      </c>
    </row>
    <row r="136" spans="2:7" s="73" customFormat="1" ht="15" customHeight="1" x14ac:dyDescent="0.25">
      <c r="B136" s="89"/>
      <c r="C136" s="90" t="str">
        <f>'Research Needs (all)'!B136</f>
        <v>What indicators from farm business surveys or tools (e.g., AHDB Farm Bench) predict the most profitable agroecological farms?</v>
      </c>
      <c r="D136" s="77"/>
      <c r="E136" s="77"/>
      <c r="F136" s="77" t="str">
        <f>IF('Research Needs (all)'!M136 = "", "", 'Research Needs (all)'!M136)</f>
        <v/>
      </c>
      <c r="G136" s="91" t="str">
        <f>IF('Research Needs (all)'!N136 = "", "", 'Research Needs (all)'!N136)</f>
        <v/>
      </c>
    </row>
    <row r="137" spans="2:7" s="73" customFormat="1" ht="15" customHeight="1" x14ac:dyDescent="0.25">
      <c r="B137" s="89"/>
      <c r="C137" s="90" t="str">
        <f>'Research Needs (all)'!B137</f>
        <v>What are the key levers that allow agroecological farms to improve profitability?</v>
      </c>
      <c r="D137" s="77"/>
      <c r="E137" s="77"/>
      <c r="F137" s="77" t="str">
        <f>IF('Research Needs (all)'!M137 = "", "", 'Research Needs (all)'!M137)</f>
        <v/>
      </c>
      <c r="G137" s="91" t="str">
        <f>IF('Research Needs (all)'!N137 = "", "", 'Research Needs (all)'!N137)</f>
        <v/>
      </c>
    </row>
    <row r="138" spans="2:7" s="73" customFormat="1" ht="15" customHeight="1" x14ac:dyDescent="0.25">
      <c r="B138" s="89"/>
      <c r="C138" s="90" t="str">
        <f>'Research Needs (all)'!B138</f>
        <v>How does agroecology make farmers/public/retailers/politicians feel?</v>
      </c>
      <c r="D138" s="77"/>
      <c r="E138" s="77"/>
      <c r="F138" s="77" t="str">
        <f>IF('Research Needs (all)'!M138 = "", "", 'Research Needs (all)'!M138)</f>
        <v/>
      </c>
      <c r="G138" s="91" t="str">
        <f>IF('Research Needs (all)'!N138 = "", "", 'Research Needs (all)'!N138)</f>
        <v/>
      </c>
    </row>
    <row r="139" spans="2:7" s="73" customFormat="1" ht="15" customHeight="1" x14ac:dyDescent="0.25">
      <c r="B139" s="89"/>
      <c r="C139" s="90" t="str">
        <f>'Research Needs (all)'!B139</f>
        <v>Synthesis work: what do we know about agroecology? What don't we know? How do perceptions of research availability from practitioners differ from what research/data is actually available?</v>
      </c>
      <c r="D139" s="77"/>
      <c r="E139" s="77"/>
      <c r="F139" s="77" t="str">
        <f>IF('Research Needs (all)'!M139 = "", "", 'Research Needs (all)'!M139)</f>
        <v/>
      </c>
      <c r="G139" s="91" t="str">
        <f>IF('Research Needs (all)'!N139 = "", "", 'Research Needs (all)'!N139)</f>
        <v/>
      </c>
    </row>
    <row r="140" spans="2:7" s="73" customFormat="1" ht="15" customHeight="1" x14ac:dyDescent="0.25">
      <c r="B140" s="89"/>
      <c r="C140" s="90" t="str">
        <f>'Research Needs (all)'!B140</f>
        <v>How effective are certifications surrounding agroecology? E.g., demeter (biodynamic), regenerative organic certification, PFLA, fiartrade, LEAF marque, etc</v>
      </c>
      <c r="D140" s="77"/>
      <c r="E140" s="77"/>
      <c r="F140" s="77" t="str">
        <f>IF('Research Needs (all)'!M140 = "", "", 'Research Needs (all)'!M140)</f>
        <v/>
      </c>
      <c r="G140" s="91" t="str">
        <f>IF('Research Needs (all)'!N140 = "", "", 'Research Needs (all)'!N140)</f>
        <v/>
      </c>
    </row>
    <row r="141" spans="2:7" s="73" customFormat="1" ht="15" customHeight="1" x14ac:dyDescent="0.25">
      <c r="B141" s="89"/>
      <c r="C141" s="90" t="str">
        <f>'Research Needs (all)'!B141</f>
        <v>What differences are there between organic, regernative agriculture, agroecology practices and outcomes?</v>
      </c>
      <c r="D141" s="77"/>
      <c r="E141" s="77"/>
      <c r="F141" s="77" t="str">
        <f>IF('Research Needs (all)'!M141 = "", "", 'Research Needs (all)'!M141)</f>
        <v/>
      </c>
      <c r="G141" s="91" t="str">
        <f>IF('Research Needs (all)'!N141 = "", "", 'Research Needs (all)'!N141)</f>
        <v/>
      </c>
    </row>
    <row r="142" spans="2:7" s="73" customFormat="1" ht="15" customHeight="1" x14ac:dyDescent="0.25">
      <c r="B142" s="89"/>
      <c r="C142" s="90" t="str">
        <f>'Research Needs (all)'!B142</f>
        <v>What is the leather quality like from pasture fed beef, and how does it compare to more conventional methods? What are the related economic prospects?</v>
      </c>
      <c r="D142" s="77"/>
      <c r="E142" s="77"/>
      <c r="F142" s="77" t="str">
        <f>IF('Research Needs (all)'!M142 = "", "", 'Research Needs (all)'!M142)</f>
        <v/>
      </c>
      <c r="G142" s="91" t="str">
        <f>IF('Research Needs (all)'!N142 = "", "", 'Research Needs (all)'!N142)</f>
        <v/>
      </c>
    </row>
    <row r="143" spans="2:7" s="73" customFormat="1" ht="15" customHeight="1" x14ac:dyDescent="0.25">
      <c r="B143" s="89"/>
      <c r="C143" s="90" t="str">
        <f>'Research Needs (all)'!B143</f>
        <v>How can carbon accounting be made to be more holistic for regneratively farmed livestock?</v>
      </c>
      <c r="D143" s="77"/>
      <c r="E143" s="77"/>
      <c r="F143" s="77" t="str">
        <f>IF('Research Needs (all)'!M143 = "", "", 'Research Needs (all)'!M143)</f>
        <v>E.g., including riparian care, outwintering cattle</v>
      </c>
      <c r="G143" s="91" t="str">
        <f>IF('Research Needs (all)'!N143 = "", "", 'Research Needs (all)'!N143)</f>
        <v/>
      </c>
    </row>
    <row r="144" spans="2:7" s="73" customFormat="1" ht="15" customHeight="1" x14ac:dyDescent="0.25">
      <c r="B144" s="89"/>
      <c r="C144" s="90" t="str">
        <f>'Research Needs (all)'!B144</f>
        <v>What are the greenhouse gas emissions associated with outwintering cattle?</v>
      </c>
      <c r="D144" s="77"/>
      <c r="E144" s="77"/>
      <c r="F144" s="77" t="str">
        <f>IF('Research Needs (all)'!M144 = "", "", 'Research Needs (all)'!M144)</f>
        <v/>
      </c>
      <c r="G144" s="91" t="str">
        <f>IF('Research Needs (all)'!N144 = "", "", 'Research Needs (all)'!N144)</f>
        <v/>
      </c>
    </row>
    <row r="145" spans="2:7" s="73" customFormat="1" ht="15" customHeight="1" x14ac:dyDescent="0.25">
      <c r="B145" s="89"/>
      <c r="C145" s="90" t="str">
        <f>'Research Needs (all)'!B145</f>
        <v>What are the benefits of agroecology in Scotland in relation to food production, and how can these be evidenced to demonstrate productivity and resilience?</v>
      </c>
      <c r="D145" s="77"/>
      <c r="E145" s="77"/>
      <c r="F145" s="77" t="str">
        <f>IF('Research Needs (all)'!M145 = "", "", 'Research Needs (all)'!M145)</f>
        <v/>
      </c>
      <c r="G145" s="91" t="str">
        <f>IF('Research Needs (all)'!N145 = "", "", 'Research Needs (all)'!N145)</f>
        <v/>
      </c>
    </row>
    <row r="146" spans="2:7" s="73" customFormat="1" ht="15" customHeight="1" x14ac:dyDescent="0.25">
      <c r="B146" s="89"/>
      <c r="C146" s="90" t="str">
        <f>'Research Needs (all)'!B146</f>
        <v>What are the ecological, economic, and community-level benefits of having a concentration of small-scale producers in a given area?</v>
      </c>
      <c r="D146" s="77"/>
      <c r="E146" s="77"/>
      <c r="F146" s="77" t="str">
        <f>IF('Research Needs (all)'!M146 = "", "", 'Research Needs (all)'!M146)</f>
        <v/>
      </c>
      <c r="G146" s="91" t="str">
        <f>IF('Research Needs (all)'!N146 = "", "", 'Research Needs (all)'!N146)</f>
        <v/>
      </c>
    </row>
    <row r="147" spans="2:7" s="73" customFormat="1" ht="15" customHeight="1" x14ac:dyDescent="0.25">
      <c r="B147" s="89"/>
      <c r="C147" s="90" t="str">
        <f>'Research Needs (all)'!B147</f>
        <v>What is the benefits of crofting systems in Scotland, particularly in relation to food production and biodiversity?</v>
      </c>
      <c r="D147" s="77"/>
      <c r="E147" s="77"/>
      <c r="F147" s="77" t="str">
        <f>IF('Research Needs (all)'!M147 = "", "", 'Research Needs (all)'!M147)</f>
        <v/>
      </c>
      <c r="G147" s="91" t="str">
        <f>IF('Research Needs (all)'!N147 = "", "", 'Research Needs (all)'!N147)</f>
        <v/>
      </c>
    </row>
    <row r="148" spans="2:7" s="73" customFormat="1" ht="15" customHeight="1" x14ac:dyDescent="0.25">
      <c r="B148" s="89"/>
      <c r="C148" s="90" t="str">
        <f>'Research Needs (all)'!B148</f>
        <v>How can we carry out no-till and/or min-till in Scotland?</v>
      </c>
      <c r="D148" s="77"/>
      <c r="E148" s="77"/>
      <c r="F148" s="77" t="str">
        <f>IF('Research Needs (all)'!M148 = "", "", 'Research Needs (all)'!M148)</f>
        <v/>
      </c>
      <c r="G148" s="91" t="str">
        <f>IF('Research Needs (all)'!N148 = "", "", 'Research Needs (all)'!N148)</f>
        <v/>
      </c>
    </row>
    <row r="149" spans="2:7" s="73" customFormat="1" ht="15" customHeight="1" x14ac:dyDescent="0.25">
      <c r="B149" s="89"/>
      <c r="C149" s="90" t="str">
        <f>'Research Needs (all)'!B149</f>
        <v>What are the benefits and disbenefits of min/no-till in Scotland?</v>
      </c>
      <c r="D149" s="77"/>
      <c r="E149" s="77"/>
      <c r="F149" s="77" t="str">
        <f>IF('Research Needs (all)'!M149 = "", "", 'Research Needs (all)'!M149)</f>
        <v/>
      </c>
      <c r="G149" s="91" t="str">
        <f>IF('Research Needs (all)'!N149 = "", "", 'Research Needs (all)'!N149)</f>
        <v/>
      </c>
    </row>
    <row r="150" spans="2:7" s="73" customFormat="1" ht="15" customHeight="1" x14ac:dyDescent="0.25">
      <c r="B150" s="89"/>
      <c r="C150" s="90" t="str">
        <f>'Research Needs (all)'!B150</f>
        <v>What are the impacts of carbon offsetting schemes on small-scale agriculture and rural communities in Scotland, particularly regarding greenwashing risks, and how can these challenges be overcome?</v>
      </c>
      <c r="D150" s="77"/>
      <c r="E150" s="77"/>
      <c r="F150" s="77" t="str">
        <f>IF('Research Needs (all)'!M150 = "", "", 'Research Needs (all)'!M150)</f>
        <v/>
      </c>
      <c r="G150" s="91" t="str">
        <f>IF('Research Needs (all)'!N150 = "", "", 'Research Needs (all)'!N150)</f>
        <v/>
      </c>
    </row>
    <row r="151" spans="2:7" s="73" customFormat="1" ht="15" customHeight="1" x14ac:dyDescent="0.25">
      <c r="B151" s="89"/>
      <c r="C151" s="90" t="str">
        <f>'Research Needs (all)'!B151</f>
        <v>How can variety development for crops, especially organic varieties, strengthen agroecological production systems in Scotland?</v>
      </c>
      <c r="D151" s="77"/>
      <c r="E151" s="77"/>
      <c r="F151" s="77" t="str">
        <f>IF('Research Needs (all)'!M151 = "", "", 'Research Needs (all)'!M151)</f>
        <v/>
      </c>
      <c r="G151" s="91" t="str">
        <f>IF('Research Needs (all)'!N151 = "", "", 'Research Needs (all)'!N151)</f>
        <v/>
      </c>
    </row>
    <row r="152" spans="2:7" s="73" customFormat="1" ht="15" customHeight="1" x14ac:dyDescent="0.25">
      <c r="B152" s="89"/>
      <c r="C152" s="90" t="str">
        <f>'Research Needs (all)'!B152</f>
        <v>How impactful are solidarity box schemes in improving food access and building resilient local food systems?</v>
      </c>
      <c r="D152" s="77"/>
      <c r="E152" s="77"/>
      <c r="F152" s="77" t="str">
        <f>IF('Research Needs (all)'!M152 = "", "", 'Research Needs (all)'!M152)</f>
        <v>Particularly in rural contexts and in different devolved nations e.g., Scotland</v>
      </c>
      <c r="G152" s="91" t="str">
        <f>IF('Research Needs (all)'!N152 = "", "", 'Research Needs (all)'!N152)</f>
        <v/>
      </c>
    </row>
    <row r="153" spans="2:7" s="73" customFormat="1" ht="15" customHeight="1" x14ac:dyDescent="0.25">
      <c r="B153" s="89"/>
      <c r="C153" s="90" t="str">
        <f>'Research Needs (all)'!B153</f>
        <v>What are the different economic models for solidarity box schemes and case studies of how well they work for producers?</v>
      </c>
      <c r="D153" s="77"/>
      <c r="E153" s="77"/>
      <c r="F153" s="77" t="str">
        <f>IF('Research Needs (all)'!M153 = "", "", 'Research Needs (all)'!M153)</f>
        <v>Many members are really interested in these schemes; but how do they practically work?</v>
      </c>
      <c r="G153" s="91" t="str">
        <f>IF('Research Needs (all)'!N153 = "", "", 'Research Needs (all)'!N153)</f>
        <v/>
      </c>
    </row>
    <row r="154" spans="2:7" s="73" customFormat="1" ht="15" customHeight="1" x14ac:dyDescent="0.25">
      <c r="B154" s="89"/>
      <c r="C154" s="90" t="str">
        <f>'Research Needs (all)'!B154</f>
        <v xml:space="preserve">In Scotland, what is produced, where does it go, and how does it contribute to the food system? </v>
      </c>
      <c r="D154" s="77"/>
      <c r="E154" s="77"/>
      <c r="F154" s="77" t="str">
        <f>IF('Research Needs (all)'!M154 = "", "", 'Research Needs (all)'!M154)</f>
        <v>Lots of land tied up with non-human-food (e.g., for whiskey)</v>
      </c>
      <c r="G154" s="91" t="str">
        <f>IF('Research Needs (all)'!N154 = "", "", 'Research Needs (all)'!N154)</f>
        <v/>
      </c>
    </row>
    <row r="155" spans="2:7" s="73" customFormat="1" ht="15" customHeight="1" x14ac:dyDescent="0.25">
      <c r="B155" s="89"/>
      <c r="C155" s="90" t="str">
        <f>'Research Needs (all)'!B155</f>
        <v>How do agroecological practices compare to conventional farms in terms of productivity, environmental outcomes, and socio-economic viability?</v>
      </c>
      <c r="D155" s="77"/>
      <c r="E155" s="77"/>
      <c r="F155" s="77" t="str">
        <f>IF('Research Needs (all)'!M155 = "", "", 'Research Needs (all)'!M155)</f>
        <v/>
      </c>
      <c r="G155" s="91" t="str">
        <f>IF('Research Needs (all)'!N155 = "", "", 'Research Needs (all)'!N155)</f>
        <v/>
      </c>
    </row>
    <row r="156" spans="2:7" s="73" customFormat="1" ht="15" customHeight="1" x14ac:dyDescent="0.25">
      <c r="B156" s="89"/>
      <c r="C156" s="90" t="str">
        <f>'Research Needs (all)'!B156</f>
        <v>How do current planning frameworks support or obstruct the development of small-scale agroecological settlements?</v>
      </c>
      <c r="D156" s="77"/>
      <c r="E156" s="77"/>
      <c r="F156" s="77" t="str">
        <f>IF('Research Needs (all)'!M156 = "", "", 'Research Needs (all)'!M156)</f>
        <v/>
      </c>
      <c r="G156" s="91" t="str">
        <f>IF('Research Needs (all)'!N156 = "", "", 'Research Needs (all)'!N156)</f>
        <v/>
      </c>
    </row>
    <row r="157" spans="2:7" s="73" customFormat="1" ht="15" customHeight="1" x14ac:dyDescent="0.25">
      <c r="B157" s="89"/>
      <c r="C157" s="90" t="str">
        <f>'Research Needs (all)'!B157</f>
        <v>What lessons can be drawn from successful and failed planning applications for low-impact housing?</v>
      </c>
      <c r="D157" s="77"/>
      <c r="E157" s="77"/>
      <c r="F157" s="77" t="str">
        <f>IF('Research Needs (all)'!M157 = "", "", 'Research Needs (all)'!M157)</f>
        <v>Case studies</v>
      </c>
      <c r="G157" s="91" t="str">
        <f>IF('Research Needs (all)'!N157 = "", "", 'Research Needs (all)'!N157)</f>
        <v/>
      </c>
    </row>
    <row r="158" spans="2:7" s="73" customFormat="1" ht="15" customHeight="1" x14ac:dyDescent="0.25">
      <c r="B158" s="89"/>
      <c r="C158" s="90" t="str">
        <f>'Research Needs (all)'!B158</f>
        <v>What policy reforms could enable housing that is explicitly tied to sustainable land use?</v>
      </c>
      <c r="D158" s="77"/>
      <c r="E158" s="77"/>
      <c r="F158" s="77" t="str">
        <f>IF('Research Needs (all)'!M158 = "", "", 'Research Needs (all)'!M158)</f>
        <v/>
      </c>
      <c r="G158" s="91" t="str">
        <f>IF('Research Needs (all)'!N158 = "", "", 'Research Needs (all)'!N158)</f>
        <v/>
      </c>
    </row>
    <row r="159" spans="2:7" s="73" customFormat="1" ht="15" customHeight="1" x14ac:dyDescent="0.25">
      <c r="B159" s="89"/>
      <c r="C159" s="90" t="str">
        <f>'Research Needs (all)'!B159</f>
        <v>How do cooperative housing, community land trusts, and the ELC model compare in terms of affordability, accessibility, and long-term security for landworkers?</v>
      </c>
      <c r="D159" s="77"/>
      <c r="E159" s="77"/>
      <c r="F159" s="77" t="str">
        <f>IF('Research Needs (all)'!M159 = "", "", 'Research Needs (all)'!M159)</f>
        <v/>
      </c>
      <c r="G159" s="91" t="str">
        <f>IF('Research Needs (all)'!N159 = "", "", 'Research Needs (all)'!N159)</f>
        <v/>
      </c>
    </row>
    <row r="160" spans="2:7" s="73" customFormat="1" ht="15" customHeight="1" x14ac:dyDescent="0.25">
      <c r="B160" s="89"/>
      <c r="C160" s="90" t="str">
        <f>'Research Needs (all)'!B160</f>
        <v>In what ways can housing provision be effectively integrated with productive land stewardship?</v>
      </c>
      <c r="D160" s="77"/>
      <c r="E160" s="77"/>
      <c r="F160" s="77" t="str">
        <f>IF('Research Needs (all)'!M160 = "", "", 'Research Needs (all)'!M160)</f>
        <v/>
      </c>
      <c r="G160" s="91" t="str">
        <f>IF('Research Needs (all)'!N160 = "", "", 'Research Needs (all)'!N160)</f>
        <v/>
      </c>
    </row>
    <row r="161" spans="2:7" s="73" customFormat="1" ht="15" customHeight="1" x14ac:dyDescent="0.25">
      <c r="B161" s="89"/>
      <c r="C161" s="90" t="str">
        <f>'Research Needs (all)'!B161</f>
        <v>To what extent can affordable rural housing contribute to addressing agricultural labour shortages and wider community regeneration?</v>
      </c>
      <c r="D161" s="77"/>
      <c r="E161" s="77"/>
      <c r="F161" s="77" t="str">
        <f>IF('Research Needs (all)'!M161 = "", "", 'Research Needs (all)'!M161)</f>
        <v/>
      </c>
      <c r="G161" s="91" t="str">
        <f>IF('Research Needs (all)'!N161 = "", "", 'Research Needs (all)'!N161)</f>
        <v/>
      </c>
    </row>
    <row r="162" spans="2:7" s="73" customFormat="1" ht="15" customHeight="1" x14ac:dyDescent="0.25">
      <c r="B162" s="89"/>
      <c r="C162" s="90" t="str">
        <f>'Research Needs (all)'!B162</f>
        <v>What alternative financial mechanisms (e.g. community shares, cooperative lending, blended finance, green bonds) are most viable for supporting agroecological housing projects?</v>
      </c>
      <c r="D162" s="77"/>
      <c r="E162" s="77"/>
      <c r="F162" s="77" t="str">
        <f>IF('Research Needs (all)'!M162 = "", "", 'Research Needs (all)'!M162)</f>
        <v/>
      </c>
      <c r="G162" s="91" t="str">
        <f>IF('Research Needs (all)'!N162 = "", "", 'Research Needs (all)'!N162)</f>
        <v/>
      </c>
    </row>
    <row r="163" spans="2:7" s="73" customFormat="1" ht="15" customHeight="1" x14ac:dyDescent="0.25">
      <c r="B163" s="89"/>
      <c r="C163" s="90" t="str">
        <f>'Research Needs (all)'!B163</f>
        <v>What barriers exist within mainstream finance that restrict access for agroecological housing projects?</v>
      </c>
      <c r="D163" s="77"/>
      <c r="E163" s="77"/>
      <c r="F163" s="77" t="str">
        <f>IF('Research Needs (all)'!M163 = "", "", 'Research Needs (all)'!M163)</f>
        <v/>
      </c>
      <c r="G163" s="91" t="str">
        <f>IF('Research Needs (all)'!N163 = "", "", 'Research Needs (all)'!N163)</f>
        <v/>
      </c>
    </row>
    <row r="164" spans="2:7" s="73" customFormat="1" ht="15" customHeight="1" x14ac:dyDescent="0.25">
      <c r="B164" s="89"/>
      <c r="C164" s="90" t="str">
        <f>'Research Needs (all)'!B164</f>
        <v>How resilient are cooperative farm enterprises in terms of repayment capacity and long-term financial sustainability?</v>
      </c>
      <c r="D164" s="77"/>
      <c r="E164" s="77"/>
      <c r="F164" s="77" t="str">
        <f>IF('Research Needs (all)'!M164 = "", "", 'Research Needs (all)'!M164)</f>
        <v/>
      </c>
      <c r="G164" s="91" t="str">
        <f>IF('Research Needs (all)'!N164 = "", "", 'Research Needs (all)'!N164)</f>
        <v/>
      </c>
    </row>
    <row r="165" spans="2:7" s="73" customFormat="1" ht="15" customHeight="1" x14ac:dyDescent="0.25">
      <c r="B165" s="89"/>
      <c r="C165" s="90" t="str">
        <f>'Research Needs (all)'!B165</f>
        <v>What are the benefits and disbenefits of ELC-style settlements (could include e.g., ecosystem services, reduced carbon, improved biodiversity, stronger rural economics)? How do these outcomes compare with the conventional model of rural housing and industrial agriculture?</v>
      </c>
      <c r="D165" s="77"/>
      <c r="E165" s="77"/>
      <c r="F165" s="77" t="str">
        <f>IF('Research Needs (all)'!M165 = "", "", 'Research Needs (all)'!M165)</f>
        <v/>
      </c>
      <c r="G165" s="91" t="str">
        <f>IF('Research Needs (all)'!N165 = "", "", 'Research Needs (all)'!N165)</f>
        <v/>
      </c>
    </row>
    <row r="166" spans="2:7" s="73" customFormat="1" ht="15" customHeight="1" x14ac:dyDescent="0.25">
      <c r="B166" s="89"/>
      <c r="C166" s="90" t="str">
        <f>'Research Needs (all)'!B166</f>
        <v>How can evidence of ELC-style settlements most effectively be used to advocate for subsidies, grants, or planning reform?</v>
      </c>
      <c r="D166" s="77"/>
      <c r="E166" s="77"/>
      <c r="F166" s="77" t="str">
        <f>IF('Research Needs (all)'!M166 = "", "", 'Research Needs (all)'!M166)</f>
        <v/>
      </c>
      <c r="G166" s="91" t="str">
        <f>IF('Research Needs (all)'!N166 = "", "", 'Research Needs (all)'!N166)</f>
        <v/>
      </c>
    </row>
    <row r="167" spans="2:7" s="73" customFormat="1" ht="15" customHeight="1" x14ac:dyDescent="0.25">
      <c r="B167" s="89"/>
      <c r="C167" s="90" t="str">
        <f>'Research Needs (all)'!B167</f>
        <v>What tensions arise between collective governance structures and individual security in coopeartive housing models?</v>
      </c>
      <c r="D167" s="77"/>
      <c r="E167" s="77"/>
      <c r="F167" s="77" t="str">
        <f>IF('Research Needs (all)'!M167 = "", "", 'Research Needs (all)'!M167)</f>
        <v/>
      </c>
      <c r="G167" s="91" t="str">
        <f>IF('Research Needs (all)'!N167 = "", "", 'Research Needs (all)'!N167)</f>
        <v/>
      </c>
    </row>
    <row r="168" spans="2:7" s="73" customFormat="1" ht="15" customHeight="1" x14ac:dyDescent="0.25">
      <c r="B168" s="89"/>
      <c r="C168" s="90" t="str">
        <f>'Research Needs (all)'!B168</f>
        <v>What replicable governance models could strengthen equity and inform policy and practice in future ELC projects?</v>
      </c>
      <c r="D168" s="77"/>
      <c r="E168" s="77"/>
      <c r="F168" s="77" t="str">
        <f>IF('Research Needs (all)'!M168 = "", "", 'Research Needs (all)'!M168)</f>
        <v/>
      </c>
      <c r="G168" s="91" t="str">
        <f>IF('Research Needs (all)'!N168 = "", "", 'Research Needs (all)'!N168)</f>
        <v/>
      </c>
    </row>
    <row r="169" spans="2:7" s="73" customFormat="1" ht="15" customHeight="1" x14ac:dyDescent="0.25">
      <c r="B169" s="89"/>
      <c r="C169" s="90" t="str">
        <f>'Research Needs (all)'!B169</f>
        <v>Where do the greatest barriers to scaling agroecological housing cooperatives lie (e.g., national frameworks, local authority processes, financial regulation)?</v>
      </c>
      <c r="D169" s="77"/>
      <c r="E169" s="77"/>
      <c r="F169" s="77" t="str">
        <f>IF('Research Needs (all)'!M169 = "", "", 'Research Needs (all)'!M169)</f>
        <v/>
      </c>
      <c r="G169" s="91" t="str">
        <f>IF('Research Needs (all)'!N169 = "", "", 'Research Needs (all)'!N169)</f>
        <v/>
      </c>
    </row>
    <row r="170" spans="2:7" s="73" customFormat="1" ht="15" customHeight="1" x14ac:dyDescent="0.25">
      <c r="B170" s="89"/>
      <c r="C170" s="90" t="str">
        <f>'Research Needs (all)'!B170</f>
        <v>What specific legal and planning reforms are needed to scale cooperative agroecological housing across the UK? What policy roadmaps, informed by case studies in the UK and Europe, can guide the expansion of cooperative agroecological housing?</v>
      </c>
      <c r="D170" s="77"/>
      <c r="E170" s="77"/>
      <c r="F170" s="77" t="str">
        <f>IF('Research Needs (all)'!M170 = "", "", 'Research Needs (all)'!M170)</f>
        <v/>
      </c>
      <c r="G170" s="91" t="str">
        <f>IF('Research Needs (all)'!N170 = "", "", 'Research Needs (all)'!N170)</f>
        <v/>
      </c>
    </row>
    <row r="171" spans="2:7" s="73" customFormat="1" ht="15" customHeight="1" x14ac:dyDescent="0.25">
      <c r="B171" s="89"/>
      <c r="C171" s="90" t="str">
        <f>'Research Needs (all)'!B171</f>
        <v xml:space="preserve">What specific changes to planning law would enable the establishment and long-term viability of agroecological farms, and how do successful examples from other regions or countries inform this? </v>
      </c>
      <c r="D171" s="77"/>
      <c r="E171" s="77"/>
      <c r="F171" s="77" t="str">
        <f>IF('Research Needs (all)'!M171 = "", "", 'Research Needs (all)'!M171)</f>
        <v/>
      </c>
      <c r="G171" s="91" t="str">
        <f>IF('Research Needs (all)'!N171 = "", "", 'Research Needs (all)'!N171)</f>
        <v/>
      </c>
    </row>
    <row r="172" spans="2:7" s="73" customFormat="1" ht="15" customHeight="1" x14ac:dyDescent="0.25">
      <c r="B172" s="89"/>
      <c r="C172" s="90" t="str">
        <f>'Research Needs (all)'!B172</f>
        <v>At the regional level, which planning policies are most effective in supporting agroecological farming infrastructure, and how could these be adapted or scaled across different authorities?</v>
      </c>
      <c r="D172" s="77"/>
      <c r="E172" s="77"/>
      <c r="F172" s="77" t="str">
        <f>IF('Research Needs (all)'!M172 = "", "", 'Research Needs (all)'!M172)</f>
        <v/>
      </c>
      <c r="G172" s="91" t="str">
        <f>IF('Research Needs (all)'!N172 = "", "", 'Research Needs (all)'!N172)</f>
        <v/>
      </c>
    </row>
    <row r="173" spans="2:7" s="73" customFormat="1" ht="15" customHeight="1" x14ac:dyDescent="0.25">
      <c r="B173" s="92"/>
      <c r="C173" s="90" t="str">
        <f>'Research Needs (all)'!B173</f>
        <v xml:space="preserve">What legal reforms (incl. planning) regarding local abattoirs and food processing facilities would most effectively strengthen agroecological supply chains, particular for small scale farmers? </v>
      </c>
      <c r="D173" s="77"/>
      <c r="E173" s="77"/>
      <c r="F173" s="77" t="str">
        <f>IF('Research Needs (all)'!M173 = "", "", 'Research Needs (all)'!M173)</f>
        <v/>
      </c>
      <c r="G173" s="91" t="str">
        <f>IF('Research Needs (all)'!N173 = "", "", 'Research Needs (all)'!N173)</f>
        <v/>
      </c>
    </row>
    <row r="174" spans="2:7" s="73" customFormat="1" ht="15" customHeight="1" x14ac:dyDescent="0.25">
      <c r="B174" s="93"/>
      <c r="C174" s="90" t="str">
        <f>'Research Needs (all)'!B174</f>
        <v>In the context of low food prices and competition with industrial agriculture, what models and mechanisms can ensure the economic viability of agroecological farms and food businesses?</v>
      </c>
      <c r="D174" s="77"/>
      <c r="E174" s="77"/>
      <c r="F174" s="77" t="str">
        <f>IF('Research Needs (all)'!M174 = "", "", 'Research Needs (all)'!M174)</f>
        <v/>
      </c>
      <c r="G174" s="91" t="str">
        <f>IF('Research Needs (all)'!N174 = "", "", 'Research Needs (all)'!N174)</f>
        <v/>
      </c>
    </row>
    <row r="175" spans="2:7" s="73" customFormat="1" ht="15" customHeight="1" x14ac:dyDescent="0.25">
      <c r="B175" s="93"/>
      <c r="C175" s="90" t="str">
        <f>'Research Needs (all)'!B175</f>
        <v xml:space="preserve">What factors distinguish successful land-based businesses from those that have had to cease operating, and what lessons can be drawn to inform future support mechanisms? </v>
      </c>
      <c r="D175" s="77"/>
      <c r="E175" s="77"/>
      <c r="F175" s="77" t="str">
        <f>IF('Research Needs (all)'!M175 = "", "", 'Research Needs (all)'!M175)</f>
        <v>could look at who is running successfully, and who has had to give up and why?</v>
      </c>
      <c r="G175" s="91" t="str">
        <f>IF('Research Needs (all)'!N175 = "", "", 'Research Needs (all)'!N175)</f>
        <v/>
      </c>
    </row>
    <row r="176" spans="2:7" s="73" customFormat="1" ht="15" customHeight="1" x14ac:dyDescent="0.25">
      <c r="B176" s="93"/>
      <c r="C176" s="90" t="str">
        <f>'Research Needs (all)'!B176</f>
        <v xml:space="preserve">Which tenancy arrangements and land-access models (e.g., long-term leases, community trusts, joint ventures) best support new entrants, expanding businesses, and long-term landworkers? </v>
      </c>
      <c r="D176" s="77"/>
      <c r="E176" s="77"/>
      <c r="F176" s="77" t="str">
        <f>IF('Research Needs (all)'!M176 = "", "", 'Research Needs (all)'!M176)</f>
        <v/>
      </c>
      <c r="G176" s="91" t="str">
        <f>IF('Research Needs (all)'!N176 = "", "", 'Research Needs (all)'!N176)</f>
        <v/>
      </c>
    </row>
    <row r="177" spans="2:7" s="73" customFormat="1" ht="15" customHeight="1" x14ac:dyDescent="0.25">
      <c r="B177" s="93"/>
      <c r="C177" s="90" t="str">
        <f>'Research Needs (all)'!B177</f>
        <v>How can evidence on the benefits of organic and agroecological systems be synthesised and communicated in ways that are both scientifically robust and persuasive to policymakers and practitioners?</v>
      </c>
      <c r="D177" s="77"/>
      <c r="E177" s="77"/>
      <c r="F177" s="77" t="str">
        <f>IF('Research Needs (all)'!M177 = "", "", 'Research Needs (all)'!M177)</f>
        <v/>
      </c>
      <c r="G177" s="91" t="str">
        <f>IF('Research Needs (all)'!N177 = "", "", 'Research Needs (all)'!N177)</f>
        <v/>
      </c>
    </row>
    <row r="178" spans="2:7" s="73" customFormat="1" ht="15" customHeight="1" x14ac:dyDescent="0.25">
      <c r="B178" s="93"/>
      <c r="C178" s="90" t="str">
        <f>'Research Needs (all)'!B178</f>
        <v xml:space="preserve">What training and career pathways are most effective in enabling marginalised communities, including BPOC and working-class people, to access secure livelihoods in land-based work? </v>
      </c>
      <c r="D178" s="77"/>
      <c r="E178" s="77"/>
      <c r="F178" s="77" t="str">
        <f>IF('Research Needs (all)'!M178 = "", "", 'Research Needs (all)'!M178)</f>
        <v/>
      </c>
      <c r="G178" s="91" t="str">
        <f>IF('Research Needs (all)'!N178 = "", "", 'Research Needs (all)'!N178)</f>
        <v/>
      </c>
    </row>
    <row r="179" spans="2:7" s="73" customFormat="1" ht="15" customHeight="1" x14ac:dyDescent="0.25">
      <c r="B179" s="93"/>
      <c r="C179" s="90" t="str">
        <f>'Research Needs (all)'!B179</f>
        <v>What training and career pathways are most effective in enabling school leavers (~16-18), to access secure career paths in land-based work?</v>
      </c>
      <c r="D179" s="77"/>
      <c r="E179" s="77"/>
      <c r="F179" s="77" t="str">
        <f>IF('Research Needs (all)'!M179 = "", "", 'Research Needs (all)'!M179)</f>
        <v/>
      </c>
      <c r="G179" s="91" t="str">
        <f>IF('Research Needs (all)'!N179 = "", "", 'Research Needs (all)'!N179)</f>
        <v/>
      </c>
    </row>
    <row r="180" spans="2:7" s="73" customFormat="1" ht="15" customHeight="1" x14ac:dyDescent="0.25">
      <c r="B180" s="93"/>
      <c r="C180" s="90" t="str">
        <f>'Research Needs (all)'!B180</f>
        <v xml:space="preserve">What mix of skills (practical, financial, marketing, and infrastructure) is required for viable agroecological businesses, and how should training be designed to deliver this all? </v>
      </c>
      <c r="D180" s="77"/>
      <c r="E180" s="77"/>
      <c r="F180" s="77" t="str">
        <f>IF('Research Needs (all)'!M180 = "", "", 'Research Needs (all)'!M180)</f>
        <v/>
      </c>
      <c r="G180" s="91" t="str">
        <f>IF('Research Needs (all)'!N180 = "", "", 'Research Needs (all)'!N180)</f>
        <v/>
      </c>
    </row>
    <row r="181" spans="2:7" s="73" customFormat="1" ht="15" customHeight="1" x14ac:dyDescent="0.25">
      <c r="B181" s="93"/>
      <c r="C181" s="90" t="str">
        <f>'Research Needs (all)'!B181</f>
        <v xml:space="preserve">How can training programmes integrate knowledge of both conventional and traditional agroecological methods? Including non-biased critical evaluations of different methods (e.g., machinery use) </v>
      </c>
      <c r="D181" s="77"/>
      <c r="E181" s="77"/>
      <c r="F181" s="77" t="str">
        <f>IF('Research Needs (all)'!M181 = "", "", 'Research Needs (all)'!M181)</f>
        <v/>
      </c>
      <c r="G181" s="91" t="str">
        <f>IF('Research Needs (all)'!N181 = "", "", 'Research Needs (all)'!N181)</f>
        <v/>
      </c>
    </row>
    <row r="182" spans="2:7" s="73" customFormat="1" ht="15" customHeight="1" x14ac:dyDescent="0.25">
      <c r="B182" s="93"/>
      <c r="C182" s="90" t="str">
        <f>'Research Needs (all)'!B182</f>
        <v xml:space="preserve">What training models can provide strong technical skills while also enabling decent livelihoods, and how can these be scaled ? </v>
      </c>
      <c r="D182" s="77"/>
      <c r="E182" s="77"/>
      <c r="F182" s="77" t="str">
        <f>IF('Research Needs (all)'!M182 = "", "", 'Research Needs (all)'!M182)</f>
        <v/>
      </c>
      <c r="G182" s="91" t="str">
        <f>IF('Research Needs (all)'!N182 = "", "", 'Research Needs (all)'!N182)</f>
        <v/>
      </c>
    </row>
    <row r="183" spans="2:7" s="73" customFormat="1" ht="15" customHeight="1" x14ac:dyDescent="0.25">
      <c r="B183" s="93"/>
      <c r="C183" s="90" t="str">
        <f>'Research Needs (all)'!B183</f>
        <v xml:space="preserve">What design features make apprenticeship schemes effective in preparing people for agroecological careers, and how could existing schemes be improved? </v>
      </c>
      <c r="D183" s="77"/>
      <c r="E183" s="77"/>
      <c r="F183" s="77" t="str">
        <f>IF('Research Needs (all)'!M183 = "", "", 'Research Needs (all)'!M183)</f>
        <v/>
      </c>
      <c r="G183" s="91" t="str">
        <f>IF('Research Needs (all)'!N183 = "", "", 'Research Needs (all)'!N183)</f>
        <v/>
      </c>
    </row>
    <row r="184" spans="2:7" s="73" customFormat="1" ht="15" customHeight="1" x14ac:dyDescent="0.25">
      <c r="B184" s="93"/>
      <c r="C184" s="90" t="str">
        <f>'Research Needs (all)'!B184</f>
        <v>What are the environmental impacts of using machinery in market gardens? What is the trade off between environment and e.g., workers health and cost?</v>
      </c>
      <c r="D184" s="77"/>
      <c r="E184" s="77"/>
      <c r="F184" s="77" t="str">
        <f>IF('Research Needs (all)'!M184 = "", "", 'Research Needs (all)'!M184)</f>
        <v/>
      </c>
      <c r="G184" s="91" t="str">
        <f>IF('Research Needs (all)'!N184 = "", "", 'Research Needs (all)'!N184)</f>
        <v/>
      </c>
    </row>
    <row r="185" spans="2:7" s="73" customFormat="1" ht="15" customHeight="1" x14ac:dyDescent="0.25">
      <c r="B185" s="93"/>
      <c r="C185" s="90" t="str">
        <f>'Research Needs (all)'!B185</f>
        <v xml:space="preserve">What strategies are most effective for engaging conventional growers in transitioning to agroecological practices, particularly within horticulture? </v>
      </c>
      <c r="D185" s="77"/>
      <c r="E185" s="77"/>
      <c r="F185" s="77" t="str">
        <f>IF('Research Needs (all)'!M185 = "", "", 'Research Needs (all)'!M185)</f>
        <v>Not easily done through ARC members, though a very improtant need!</v>
      </c>
      <c r="G185" s="91" t="str">
        <f>IF('Research Needs (all)'!N185 = "", "", 'Research Needs (all)'!N185)</f>
        <v/>
      </c>
    </row>
    <row r="186" spans="2:7" s="73" customFormat="1" ht="15" customHeight="1" x14ac:dyDescent="0.25">
      <c r="B186" s="93"/>
      <c r="C186" s="90" t="str">
        <f>'Research Needs (all)'!B186</f>
        <v xml:space="preserve">How can people work together regionally, e.g., landworkers with other groups such as Sustainable Food Places, Transition Towns, to strengthen local sustainable food systems? </v>
      </c>
      <c r="D186" s="77"/>
      <c r="E186" s="77"/>
      <c r="F186" s="77" t="str">
        <f>IF('Research Needs (all)'!M186 = "", "", 'Research Needs (all)'!M186)</f>
        <v/>
      </c>
      <c r="G186" s="91" t="str">
        <f>IF('Research Needs (all)'!N186 = "", "", 'Research Needs (all)'!N186)</f>
        <v/>
      </c>
    </row>
    <row r="187" spans="2:7" s="73" customFormat="1" ht="31.5" customHeight="1" x14ac:dyDescent="0.25">
      <c r="B187" s="93"/>
      <c r="C187" s="90" t="str">
        <f>'Research Needs (all)'!B187</f>
        <v xml:space="preserve">How can regional authorities, food partnerships, and landworkers align their agendas?  What are the enabling conditions for successful regional collaboration, and can these be scaled? What mechanisms (formal partnerships, informal networks, shared campaigns) make collaboration effective?  </v>
      </c>
      <c r="D187" s="77"/>
      <c r="E187" s="77"/>
      <c r="F187" s="77" t="str">
        <f>IF('Research Needs (all)'!M187 = "", "", 'Research Needs (all)'!M187)</f>
        <v/>
      </c>
      <c r="G187" s="91" t="str">
        <f>IF('Research Needs (all)'!N187 = "", "", 'Research Needs (all)'!N187)</f>
        <v/>
      </c>
    </row>
    <row r="188" spans="2:7" s="73" customFormat="1" ht="15" customHeight="1" x14ac:dyDescent="0.25">
      <c r="B188" s="93"/>
      <c r="C188" s="90" t="str">
        <f>'Research Needs (all)'!B188</f>
        <v>What business and market models help regional agroecological collaborations move beyond volunteerism into viable livelihoods?</v>
      </c>
      <c r="D188" s="77"/>
      <c r="E188" s="77"/>
      <c r="F188" s="77" t="str">
        <f>IF('Research Needs (all)'!M188 = "", "", 'Research Needs (all)'!M188)</f>
        <v/>
      </c>
      <c r="G188" s="91" t="str">
        <f>IF('Research Needs (all)'!N188 = "", "", 'Research Needs (all)'!N188)</f>
        <v/>
      </c>
    </row>
    <row r="189" spans="2:7" s="73" customFormat="1" ht="15" customHeight="1" x14ac:dyDescent="0.25">
      <c r="B189" s="93"/>
      <c r="C189" s="90" t="str">
        <f>'Research Needs (all)'!B189</f>
        <v>Whose voices and needs are prioritised in regional food collaborations, and how can practitioners from diverse backgrounds participate equally?</v>
      </c>
      <c r="D189" s="77"/>
      <c r="E189" s="77"/>
      <c r="F189" s="77" t="str">
        <f>IF('Research Needs (all)'!M189 = "", "", 'Research Needs (all)'!M189)</f>
        <v/>
      </c>
      <c r="G189" s="91" t="str">
        <f>IF('Research Needs (all)'!N189 = "", "", 'Research Needs (all)'!N189)</f>
        <v/>
      </c>
    </row>
    <row r="190" spans="2:7" s="73" customFormat="1" ht="15" customHeight="1" x14ac:dyDescent="0.25">
      <c r="B190" s="93"/>
      <c r="C190" s="90" t="str">
        <f>'Research Needs (all)'!B190</f>
        <v xml:space="preserve">What are practitioners’ needs and challenges in organising themselves and unifying, and how can research support stronger practitioner/union-member-led organising? ? </v>
      </c>
      <c r="D190" s="77"/>
      <c r="E190" s="77"/>
      <c r="F190" s="77" t="str">
        <f>IF('Research Needs (all)'!M190 = "", "", 'Research Needs (all)'!M190)</f>
        <v/>
      </c>
      <c r="G190" s="91" t="str">
        <f>IF('Research Needs (all)'!N190 = "", "", 'Research Needs (all)'!N190)</f>
        <v/>
      </c>
    </row>
    <row r="191" spans="2:7" s="73" customFormat="1" ht="15" customHeight="1" x14ac:dyDescent="0.25">
      <c r="B191" s="93"/>
      <c r="C191" s="90" t="str">
        <f>'Research Needs (all)'!B191</f>
        <v>What are the priority research needs identified by agroecological practitioners, and how do these align with existing academic agendas?</v>
      </c>
      <c r="D191" s="77"/>
      <c r="E191" s="77"/>
      <c r="F191" s="77" t="str">
        <f>IF('Research Needs (all)'!M191 = "", "", 'Research Needs (all)'!M191)</f>
        <v/>
      </c>
      <c r="G191" s="91" t="str">
        <f>IF('Research Needs (all)'!N191 = "", "", 'Research Needs (all)'!N191)</f>
        <v/>
      </c>
    </row>
    <row r="192" spans="2:7" s="73" customFormat="1" ht="15" customHeight="1" x14ac:dyDescent="0.25">
      <c r="B192" s="93"/>
      <c r="C192" s="90" t="str">
        <f>'Research Needs (all)'!B192</f>
        <v xml:space="preserve">How can academic research processes be reshaped to better respond to, and be co-created with, the needs of agroecological practitioners? </v>
      </c>
      <c r="D192" s="77"/>
      <c r="E192" s="77"/>
      <c r="F192" s="77" t="str">
        <f>IF('Research Needs (all)'!M192 = "", "", 'Research Needs (all)'!M192)</f>
        <v/>
      </c>
      <c r="G192" s="91" t="str">
        <f>IF('Research Needs (all)'!N192 = "", "", 'Research Needs (all)'!N192)</f>
        <v/>
      </c>
    </row>
    <row r="193" spans="2:7" s="73" customFormat="1" ht="15" customHeight="1" x14ac:dyDescent="0.25">
      <c r="B193" s="93"/>
      <c r="C193" s="90" t="str">
        <f>'Research Needs (all)'!B193</f>
        <v>How do agroecological horticultural producers compare with conventional horticultural producers in terms of greenhouse gas emissions, soil carbon storage, and overall carbon balance across the production cycle?</v>
      </c>
      <c r="D193" s="77"/>
      <c r="E193" s="77"/>
      <c r="F193" s="77" t="str">
        <f>IF('Research Needs (all)'!M193 = "", "", 'Research Needs (all)'!M193)</f>
        <v>This can build on existing work by the LWA</v>
      </c>
      <c r="G193" s="91" t="str">
        <f>IF('Research Needs (all)'!N193 = "", "", 'Research Needs (all)'!N193)</f>
        <v/>
      </c>
    </row>
    <row r="194" spans="2:7" s="73" customFormat="1" ht="15" customHeight="1" x14ac:dyDescent="0.25">
      <c r="B194" s="93"/>
      <c r="C194" s="90" t="str">
        <f>'Research Needs (all)'!B194</f>
        <v>What is the best carbon calculator tool to be using to measure, and compare, the carbon balance of farms?</v>
      </c>
      <c r="D194" s="77"/>
      <c r="E194" s="77"/>
      <c r="F194" s="77" t="str">
        <f>IF('Research Needs (all)'!M194 = "", "", 'Research Needs (all)'!M194)</f>
        <v/>
      </c>
      <c r="G194" s="91" t="str">
        <f>IF('Research Needs (all)'!N194 = "", "", 'Research Needs (all)'!N194)</f>
        <v/>
      </c>
    </row>
    <row r="195" spans="2:7" s="73" customFormat="1" ht="35.25" customHeight="1" x14ac:dyDescent="0.25">
      <c r="B195" s="93"/>
      <c r="C195" s="90" t="str">
        <f>'Research Needs (all)'!B195</f>
        <v>How can agroecological farming models be made more attractive to policymakers and investors operating within a capitalist market framework? What policy, market, and investment mechanisms could align agroecological innovation with current funding and support systems (e.g., Defra funding programmes), whilst safeguarding social and ecological principles?</v>
      </c>
      <c r="D195" s="77"/>
      <c r="E195" s="77"/>
      <c r="F195" s="77" t="str">
        <f>IF('Research Needs (all)'!M195 = "", "", 'Research Needs (all)'!M195)</f>
        <v/>
      </c>
      <c r="G195" s="91" t="str">
        <f>IF('Research Needs (all)'!N195 = "", "", 'Research Needs (all)'!N195)</f>
        <v/>
      </c>
    </row>
    <row r="196" spans="2:7" s="73" customFormat="1" ht="15.75" thickBot="1" x14ac:dyDescent="0.3">
      <c r="B196" s="79"/>
      <c r="C196" s="94"/>
      <c r="D196" s="95"/>
      <c r="E196" s="95"/>
      <c r="F196" s="95"/>
      <c r="G196" s="96"/>
    </row>
  </sheetData>
  <sheetProtection sheet="1" objects="1" scenarios="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EDD19-AEBA-4A7C-BD8A-339630F5E833}">
  <sheetPr codeName="Sheet6">
    <tabColor theme="0" tint="-0.14999847407452621"/>
  </sheetPr>
  <dimension ref="A1:P197"/>
  <sheetViews>
    <sheetView zoomScale="85" zoomScaleNormal="85" workbookViewId="0"/>
  </sheetViews>
  <sheetFormatPr defaultColWidth="9.140625" defaultRowHeight="15" x14ac:dyDescent="0.25"/>
  <cols>
    <col min="1" max="1" width="10" style="17" customWidth="1"/>
    <col min="2" max="2" width="78.42578125" style="1" customWidth="1"/>
    <col min="3" max="3" width="87.28515625" style="1" customWidth="1"/>
    <col min="4" max="4" width="32.7109375" style="1" customWidth="1"/>
    <col min="5" max="5" width="63.28515625" style="1" customWidth="1"/>
    <col min="6" max="12" width="21.7109375" style="1" customWidth="1"/>
    <col min="13" max="13" width="71.5703125" style="1" customWidth="1"/>
    <col min="14" max="14" width="58.28515625" style="1" customWidth="1"/>
    <col min="15" max="15" width="20" style="1" customWidth="1"/>
    <col min="16" max="16" width="28.85546875" style="1" customWidth="1"/>
    <col min="17" max="16384" width="9.140625" style="1"/>
  </cols>
  <sheetData>
    <row r="1" spans="1:16" s="16" customFormat="1" ht="18.75" x14ac:dyDescent="0.3">
      <c r="A1" s="57" t="s">
        <v>18</v>
      </c>
      <c r="B1" s="15"/>
      <c r="C1" s="15"/>
      <c r="D1" s="15"/>
      <c r="E1" s="15"/>
      <c r="F1" s="15"/>
      <c r="G1" s="15"/>
      <c r="H1" s="15"/>
      <c r="I1" s="15"/>
      <c r="J1" s="15"/>
      <c r="K1" s="15"/>
      <c r="L1" s="15"/>
      <c r="M1" s="15"/>
      <c r="N1" s="15"/>
      <c r="O1" s="15"/>
      <c r="P1" s="15"/>
    </row>
    <row r="2" spans="1:16" x14ac:dyDescent="0.25">
      <c r="A2" s="18" t="s">
        <v>12</v>
      </c>
      <c r="B2" s="19" t="s">
        <v>13</v>
      </c>
      <c r="C2" s="32" t="s">
        <v>19</v>
      </c>
      <c r="D2" s="32" t="s">
        <v>20</v>
      </c>
      <c r="E2" s="19" t="s">
        <v>14</v>
      </c>
      <c r="F2" s="19" t="s">
        <v>21</v>
      </c>
      <c r="G2" s="19" t="s">
        <v>22</v>
      </c>
      <c r="H2" s="19" t="s">
        <v>23</v>
      </c>
      <c r="I2" s="19" t="s">
        <v>24</v>
      </c>
      <c r="J2" s="19" t="s">
        <v>25</v>
      </c>
      <c r="K2" s="19" t="s">
        <v>26</v>
      </c>
      <c r="L2" s="19" t="s">
        <v>27</v>
      </c>
      <c r="M2" s="19" t="s">
        <v>16</v>
      </c>
      <c r="N2" s="19" t="s">
        <v>17</v>
      </c>
      <c r="O2" s="19" t="s">
        <v>28</v>
      </c>
      <c r="P2" s="19" t="s">
        <v>29</v>
      </c>
    </row>
    <row r="3" spans="1:16" ht="45" x14ac:dyDescent="0.25">
      <c r="A3" s="42">
        <v>1</v>
      </c>
      <c r="B3" s="20" t="s">
        <v>30</v>
      </c>
      <c r="C3" s="20" t="s">
        <v>31</v>
      </c>
      <c r="D3" s="20" t="s">
        <v>32</v>
      </c>
      <c r="E3" s="41" t="str">
        <f>_xlfn.TEXTJOIN("; ", TRUE, F3:L3)</f>
        <v>Food sovereignty &amp; justice; Economic models &amp; financing; Systemic change</v>
      </c>
      <c r="F3" s="20" t="str">
        <f>'Topics &amp; contexts'!A15</f>
        <v>Food sovereignty &amp; justice</v>
      </c>
      <c r="G3" s="20" t="str">
        <f>'Topics &amp; contexts'!A24</f>
        <v>Economic models &amp; financing</v>
      </c>
      <c r="H3" s="20" t="str">
        <f>'Topics &amp; contexts'!$A$28</f>
        <v>Systemic change</v>
      </c>
      <c r="I3" s="20"/>
      <c r="J3" s="20"/>
      <c r="K3" s="20"/>
      <c r="L3" s="20"/>
      <c r="M3" s="20"/>
      <c r="N3" s="20"/>
      <c r="O3" s="21" t="s">
        <v>33</v>
      </c>
      <c r="P3" s="21" t="s">
        <v>34</v>
      </c>
    </row>
    <row r="4" spans="1:16" ht="45" x14ac:dyDescent="0.25">
      <c r="A4" s="42">
        <f>A3+1</f>
        <v>2</v>
      </c>
      <c r="B4" s="20" t="s">
        <v>35</v>
      </c>
      <c r="C4" s="20" t="s">
        <v>31</v>
      </c>
      <c r="D4" s="20" t="s">
        <v>32</v>
      </c>
      <c r="E4" s="41" t="str">
        <f t="shared" ref="E4:E64" si="0">_xlfn.TEXTJOIN("; ", TRUE, F4:L4)</f>
        <v>Food sovereignty &amp; justice; Communication, advocacy &amp; political engagement; Systemic change</v>
      </c>
      <c r="F4" s="20" t="str">
        <f>'Topics &amp; contexts'!A15</f>
        <v>Food sovereignty &amp; justice</v>
      </c>
      <c r="G4" s="20" t="str">
        <f>'Topics &amp; contexts'!A26</f>
        <v>Communication, advocacy &amp; political engagement</v>
      </c>
      <c r="H4" s="20" t="str">
        <f>'Topics &amp; contexts'!$A$28</f>
        <v>Systemic change</v>
      </c>
      <c r="I4" s="20"/>
      <c r="J4" s="20"/>
      <c r="K4" s="20"/>
      <c r="L4" s="20"/>
      <c r="M4" s="20"/>
      <c r="N4" s="20"/>
      <c r="O4" s="21" t="s">
        <v>33</v>
      </c>
      <c r="P4" s="21" t="s">
        <v>34</v>
      </c>
    </row>
    <row r="5" spans="1:16" ht="45" x14ac:dyDescent="0.25">
      <c r="A5" s="42">
        <f t="shared" ref="A5:A68" si="1">A4+1</f>
        <v>3</v>
      </c>
      <c r="B5" s="20" t="s">
        <v>385</v>
      </c>
      <c r="C5" s="20" t="s">
        <v>31</v>
      </c>
      <c r="D5" s="20" t="s">
        <v>32</v>
      </c>
      <c r="E5" s="41" t="str">
        <f t="shared" si="0"/>
        <v>Food sovereignty &amp; justice; Education, training &amp; knowledge exchange; Systemic change</v>
      </c>
      <c r="F5" s="20" t="str">
        <f>'Topics &amp; contexts'!A15</f>
        <v>Food sovereignty &amp; justice</v>
      </c>
      <c r="G5" s="20" t="str">
        <f>'Topics &amp; contexts'!A20</f>
        <v>Education, training &amp; knowledge exchange</v>
      </c>
      <c r="H5" s="20" t="str">
        <f>'Topics &amp; contexts'!$A$28</f>
        <v>Systemic change</v>
      </c>
      <c r="I5" s="20"/>
      <c r="J5" s="20"/>
      <c r="K5" s="20"/>
      <c r="L5" s="20"/>
      <c r="M5" s="20"/>
      <c r="N5" s="20"/>
      <c r="O5" s="21" t="s">
        <v>33</v>
      </c>
      <c r="P5" s="21" t="s">
        <v>34</v>
      </c>
    </row>
    <row r="6" spans="1:16" ht="45" x14ac:dyDescent="0.25">
      <c r="A6" s="42">
        <f t="shared" si="1"/>
        <v>4</v>
      </c>
      <c r="B6" s="20" t="s">
        <v>36</v>
      </c>
      <c r="C6" s="20" t="s">
        <v>37</v>
      </c>
      <c r="D6" s="20" t="s">
        <v>38</v>
      </c>
      <c r="E6" s="41" t="str">
        <f t="shared" si="0"/>
        <v>Economic status, jobs &amp; livelihoods</v>
      </c>
      <c r="F6" s="20" t="str">
        <f>'Topics &amp; contexts'!A23</f>
        <v>Economic status, jobs &amp; livelihoods</v>
      </c>
      <c r="G6" s="20"/>
      <c r="H6" s="20"/>
      <c r="I6" s="20"/>
      <c r="J6" s="20"/>
      <c r="K6" s="20"/>
      <c r="L6" s="20"/>
      <c r="M6" s="20" t="s">
        <v>39</v>
      </c>
      <c r="N6" s="20" t="s">
        <v>40</v>
      </c>
      <c r="O6" s="21" t="s">
        <v>41</v>
      </c>
      <c r="P6" s="21" t="s">
        <v>42</v>
      </c>
    </row>
    <row r="7" spans="1:16" ht="45" x14ac:dyDescent="0.25">
      <c r="A7" s="42">
        <f t="shared" si="1"/>
        <v>5</v>
      </c>
      <c r="B7" s="20" t="s">
        <v>43</v>
      </c>
      <c r="C7" s="20" t="s">
        <v>44</v>
      </c>
      <c r="D7" s="20" t="s">
        <v>45</v>
      </c>
      <c r="E7" s="41" t="str">
        <f t="shared" si="0"/>
        <v>Economic models &amp; financing; Labour &amp; workers rights; Education, training &amp; knowledge exchange</v>
      </c>
      <c r="F7" s="20" t="str">
        <f>'Topics &amp; contexts'!A24</f>
        <v>Economic models &amp; financing</v>
      </c>
      <c r="G7" s="20" t="str">
        <f>'Topics &amp; contexts'!A17</f>
        <v>Labour &amp; workers rights</v>
      </c>
      <c r="H7" s="20" t="str">
        <f>'Topics &amp; contexts'!A20</f>
        <v>Education, training &amp; knowledge exchange</v>
      </c>
      <c r="I7" s="20"/>
      <c r="J7" s="20"/>
      <c r="K7" s="20"/>
      <c r="L7" s="20"/>
      <c r="M7" s="20" t="s">
        <v>46</v>
      </c>
      <c r="N7" s="20"/>
      <c r="O7" s="21" t="s">
        <v>47</v>
      </c>
      <c r="P7" s="21" t="s">
        <v>34</v>
      </c>
    </row>
    <row r="8" spans="1:16" ht="30" x14ac:dyDescent="0.25">
      <c r="A8" s="42">
        <f t="shared" si="1"/>
        <v>6</v>
      </c>
      <c r="B8" s="20" t="s">
        <v>48</v>
      </c>
      <c r="C8" s="20" t="s">
        <v>49</v>
      </c>
      <c r="D8" s="20" t="s">
        <v>38</v>
      </c>
      <c r="E8" s="41" t="str">
        <f t="shared" si="0"/>
        <v>Policy &amp; governance; Research; Tools, tech &amp; appropriate innovation</v>
      </c>
      <c r="F8" s="20" t="str">
        <f>'Topics &amp; contexts'!A25</f>
        <v>Policy &amp; governance</v>
      </c>
      <c r="G8" s="20" t="str">
        <f>'Topics &amp; contexts'!$A$21</f>
        <v>Research</v>
      </c>
      <c r="H8" s="20"/>
      <c r="I8" s="20" t="str">
        <f>'Topics &amp; contexts'!$A$6</f>
        <v>Tools, tech &amp; appropriate innovation</v>
      </c>
      <c r="J8" s="20"/>
      <c r="K8" s="20"/>
      <c r="L8" s="20"/>
      <c r="M8" s="20"/>
      <c r="N8" s="20"/>
      <c r="O8" s="21"/>
      <c r="P8" s="21"/>
    </row>
    <row r="9" spans="1:16" ht="30" x14ac:dyDescent="0.25">
      <c r="A9" s="42">
        <f t="shared" si="1"/>
        <v>7</v>
      </c>
      <c r="B9" s="20" t="s">
        <v>50</v>
      </c>
      <c r="C9" s="20" t="s">
        <v>51</v>
      </c>
      <c r="D9" s="20" t="s">
        <v>38</v>
      </c>
      <c r="E9" s="41" t="str">
        <f t="shared" si="0"/>
        <v>Economic models &amp; financing; Systemic change; Social &amp; community impacts</v>
      </c>
      <c r="F9" s="20" t="str">
        <f>'Topics &amp; contexts'!A24</f>
        <v>Economic models &amp; financing</v>
      </c>
      <c r="G9" s="20" t="str">
        <f>'Topics &amp; contexts'!A28</f>
        <v>Systemic change</v>
      </c>
      <c r="H9" s="20" t="str">
        <f>'Topics &amp; contexts'!A18</f>
        <v>Social &amp; community impacts</v>
      </c>
      <c r="I9" s="20"/>
      <c r="J9" s="20"/>
      <c r="K9" s="20"/>
      <c r="L9" s="20"/>
      <c r="M9" s="20"/>
      <c r="N9" s="20"/>
      <c r="O9" s="21" t="s">
        <v>41</v>
      </c>
      <c r="P9" s="21" t="s">
        <v>42</v>
      </c>
    </row>
    <row r="10" spans="1:16" ht="30" x14ac:dyDescent="0.25">
      <c r="A10" s="42">
        <f t="shared" si="1"/>
        <v>8</v>
      </c>
      <c r="B10" s="20" t="s">
        <v>52</v>
      </c>
      <c r="C10" s="20" t="s">
        <v>53</v>
      </c>
      <c r="D10" s="20" t="s">
        <v>38</v>
      </c>
      <c r="E10" s="41" t="str">
        <f t="shared" si="0"/>
        <v>Economic models &amp; financing; Policy &amp; governance</v>
      </c>
      <c r="F10" s="20" t="str">
        <f>'Topics &amp; contexts'!A24</f>
        <v>Economic models &amp; financing</v>
      </c>
      <c r="G10" s="20" t="str">
        <f>'Topics &amp; contexts'!A25</f>
        <v>Policy &amp; governance</v>
      </c>
      <c r="H10" s="20"/>
      <c r="I10" s="20"/>
      <c r="J10" s="20"/>
      <c r="K10" s="20"/>
      <c r="L10" s="20"/>
      <c r="M10" s="20"/>
      <c r="N10" s="20"/>
      <c r="O10" s="21" t="s">
        <v>41</v>
      </c>
      <c r="P10" s="21" t="s">
        <v>42</v>
      </c>
    </row>
    <row r="11" spans="1:16" ht="45" x14ac:dyDescent="0.25">
      <c r="A11" s="42">
        <f t="shared" si="1"/>
        <v>9</v>
      </c>
      <c r="B11" s="20" t="s">
        <v>54</v>
      </c>
      <c r="C11" s="20" t="s">
        <v>55</v>
      </c>
      <c r="D11" s="20" t="s">
        <v>56</v>
      </c>
      <c r="E11" s="41" t="str">
        <f t="shared" si="0"/>
        <v>Social &amp; community impacts; Policy &amp; governance</v>
      </c>
      <c r="F11" s="20" t="str">
        <f>'Topics &amp; contexts'!A18</f>
        <v>Social &amp; community impacts</v>
      </c>
      <c r="G11" s="20" t="str">
        <f>'Topics &amp; contexts'!A25</f>
        <v>Policy &amp; governance</v>
      </c>
      <c r="H11" s="20"/>
      <c r="I11" s="20"/>
      <c r="J11" s="20"/>
      <c r="K11" s="20"/>
      <c r="L11" s="20"/>
      <c r="M11" s="20"/>
      <c r="N11" s="20"/>
      <c r="O11" s="21" t="s">
        <v>57</v>
      </c>
      <c r="P11" s="21" t="s">
        <v>58</v>
      </c>
    </row>
    <row r="12" spans="1:16" ht="30" x14ac:dyDescent="0.25">
      <c r="A12" s="42">
        <f t="shared" si="1"/>
        <v>10</v>
      </c>
      <c r="B12" s="20" t="s">
        <v>59</v>
      </c>
      <c r="C12" s="20" t="s">
        <v>60</v>
      </c>
      <c r="D12" s="20" t="s">
        <v>38</v>
      </c>
      <c r="E12" s="41" t="str">
        <f t="shared" si="0"/>
        <v>Social &amp; community impacts</v>
      </c>
      <c r="F12" s="20" t="str">
        <f>'Topics &amp; contexts'!A18</f>
        <v>Social &amp; community impacts</v>
      </c>
      <c r="G12" s="20"/>
      <c r="H12" s="20"/>
      <c r="I12" s="20"/>
      <c r="J12" s="20"/>
      <c r="K12" s="20"/>
      <c r="L12" s="20"/>
      <c r="M12" s="20"/>
      <c r="N12" s="20"/>
      <c r="O12" s="21" t="s">
        <v>57</v>
      </c>
      <c r="P12" s="21" t="s">
        <v>58</v>
      </c>
    </row>
    <row r="13" spans="1:16" ht="30" x14ac:dyDescent="0.25">
      <c r="A13" s="42">
        <f t="shared" si="1"/>
        <v>11</v>
      </c>
      <c r="B13" s="20" t="s">
        <v>61</v>
      </c>
      <c r="C13" s="20" t="s">
        <v>62</v>
      </c>
      <c r="D13" s="20" t="s">
        <v>63</v>
      </c>
      <c r="E13" s="41" t="str">
        <f t="shared" si="0"/>
        <v>Land access &amp; new entrants; Land justice</v>
      </c>
      <c r="F13" s="20" t="str">
        <f>'Topics &amp; contexts'!A22</f>
        <v>Land access &amp; new entrants</v>
      </c>
      <c r="G13" s="20"/>
      <c r="H13" s="20" t="str">
        <f>'Topics &amp; contexts'!A16</f>
        <v>Land justice</v>
      </c>
      <c r="I13" s="20"/>
      <c r="J13" s="20"/>
      <c r="K13" s="20"/>
      <c r="L13" s="20"/>
      <c r="M13" s="20"/>
      <c r="N13" s="20"/>
      <c r="O13" s="21" t="s">
        <v>57</v>
      </c>
      <c r="P13" s="21" t="s">
        <v>58</v>
      </c>
    </row>
    <row r="14" spans="1:16" ht="30" x14ac:dyDescent="0.25">
      <c r="A14" s="42">
        <f t="shared" si="1"/>
        <v>12</v>
      </c>
      <c r="B14" s="20" t="s">
        <v>64</v>
      </c>
      <c r="C14" s="20" t="s">
        <v>62</v>
      </c>
      <c r="D14" s="20" t="s">
        <v>63</v>
      </c>
      <c r="E14" s="41" t="str">
        <f t="shared" si="0"/>
        <v>Land access &amp; new entrants; Policy &amp; governance; Systemic change; Land justice</v>
      </c>
      <c r="F14" s="20" t="str">
        <f>'Topics &amp; contexts'!A22</f>
        <v>Land access &amp; new entrants</v>
      </c>
      <c r="G14" s="20" t="str">
        <f>'Topics &amp; contexts'!A25</f>
        <v>Policy &amp; governance</v>
      </c>
      <c r="H14" s="20" t="str">
        <f>'Topics &amp; contexts'!A28</f>
        <v>Systemic change</v>
      </c>
      <c r="I14" s="20" t="str">
        <f>'Topics &amp; contexts'!A16</f>
        <v>Land justice</v>
      </c>
      <c r="J14" s="20"/>
      <c r="K14" s="20"/>
      <c r="L14" s="20"/>
      <c r="M14" s="20"/>
      <c r="N14" s="20"/>
      <c r="O14" s="21" t="s">
        <v>57</v>
      </c>
      <c r="P14" s="21" t="s">
        <v>58</v>
      </c>
    </row>
    <row r="15" spans="1:16" ht="30" x14ac:dyDescent="0.25">
      <c r="A15" s="42">
        <f t="shared" si="1"/>
        <v>13</v>
      </c>
      <c r="B15" s="20" t="s">
        <v>65</v>
      </c>
      <c r="C15" s="20" t="s">
        <v>66</v>
      </c>
      <c r="D15" s="20" t="s">
        <v>67</v>
      </c>
      <c r="E15" s="41" t="str">
        <f t="shared" si="0"/>
        <v>Culture, heritage &amp; traditional knowledge; Education, training &amp; knowledge exchange</v>
      </c>
      <c r="F15" s="20" t="str">
        <f>'Topics &amp; contexts'!A19</f>
        <v>Culture, heritage &amp; traditional knowledge</v>
      </c>
      <c r="G15" s="20" t="str">
        <f>'Topics &amp; contexts'!A20</f>
        <v>Education, training &amp; knowledge exchange</v>
      </c>
      <c r="H15" s="20"/>
      <c r="I15" s="20"/>
      <c r="J15" s="20"/>
      <c r="K15" s="20"/>
      <c r="L15" s="20"/>
      <c r="M15" s="20"/>
      <c r="N15" s="20"/>
      <c r="O15" s="21" t="s">
        <v>57</v>
      </c>
      <c r="P15" s="21" t="s">
        <v>58</v>
      </c>
    </row>
    <row r="16" spans="1:16" ht="30" x14ac:dyDescent="0.25">
      <c r="A16" s="42">
        <f t="shared" si="1"/>
        <v>14</v>
      </c>
      <c r="B16" s="20" t="s">
        <v>68</v>
      </c>
      <c r="C16" s="20" t="s">
        <v>66</v>
      </c>
      <c r="D16" s="20" t="s">
        <v>67</v>
      </c>
      <c r="E16" s="41" t="str">
        <f t="shared" si="0"/>
        <v>Land access &amp; new entrants; Policy &amp; governance; Education, training &amp; knowledge exchange; Labour &amp; workers rights</v>
      </c>
      <c r="F16" s="20" t="str">
        <f>'Topics &amp; contexts'!A22</f>
        <v>Land access &amp; new entrants</v>
      </c>
      <c r="G16" s="20" t="str">
        <f>'Topics &amp; contexts'!A25</f>
        <v>Policy &amp; governance</v>
      </c>
      <c r="H16" s="20" t="str">
        <f>'Topics &amp; contexts'!A20</f>
        <v>Education, training &amp; knowledge exchange</v>
      </c>
      <c r="I16" s="20" t="str">
        <f>'Topics &amp; contexts'!$A$17</f>
        <v>Labour &amp; workers rights</v>
      </c>
      <c r="J16" s="20"/>
      <c r="K16" s="20"/>
      <c r="L16" s="20"/>
      <c r="M16" s="20"/>
      <c r="N16" s="20"/>
      <c r="O16" s="21" t="s">
        <v>57</v>
      </c>
      <c r="P16" s="21" t="s">
        <v>58</v>
      </c>
    </row>
    <row r="17" spans="1:16" ht="30" x14ac:dyDescent="0.25">
      <c r="A17" s="42">
        <f t="shared" si="1"/>
        <v>15</v>
      </c>
      <c r="B17" s="20" t="s">
        <v>69</v>
      </c>
      <c r="C17" s="20" t="s">
        <v>70</v>
      </c>
      <c r="D17" s="20" t="s">
        <v>38</v>
      </c>
      <c r="E17" s="41" t="str">
        <f t="shared" si="0"/>
        <v>Land access &amp; new entrants; Education, training &amp; knowledge exchange; Systemic change; Labour &amp; workers rights</v>
      </c>
      <c r="F17" s="20" t="str">
        <f>'Topics &amp; contexts'!A22</f>
        <v>Land access &amp; new entrants</v>
      </c>
      <c r="G17" s="20" t="str">
        <f>'Topics &amp; contexts'!A20</f>
        <v>Education, training &amp; knowledge exchange</v>
      </c>
      <c r="H17" s="20" t="str">
        <f>'Topics &amp; contexts'!A28</f>
        <v>Systemic change</v>
      </c>
      <c r="I17" s="20" t="str">
        <f>'Topics &amp; contexts'!$A$17</f>
        <v>Labour &amp; workers rights</v>
      </c>
      <c r="J17" s="20"/>
      <c r="K17" s="20"/>
      <c r="L17" s="20"/>
      <c r="M17" s="20"/>
      <c r="N17" s="20"/>
      <c r="O17" s="21" t="s">
        <v>41</v>
      </c>
      <c r="P17" s="21" t="s">
        <v>42</v>
      </c>
    </row>
    <row r="18" spans="1:16" ht="45" x14ac:dyDescent="0.25">
      <c r="A18" s="42">
        <f t="shared" si="1"/>
        <v>16</v>
      </c>
      <c r="B18" s="20" t="s">
        <v>71</v>
      </c>
      <c r="C18" s="23"/>
      <c r="D18" s="23"/>
      <c r="E18" s="41" t="str">
        <f t="shared" si="0"/>
        <v>Land access &amp; new entrants; Education, training &amp; knowledge exchange; Labour &amp; workers rights</v>
      </c>
      <c r="F18" s="20" t="str">
        <f>'Topics &amp; contexts'!A22</f>
        <v>Land access &amp; new entrants</v>
      </c>
      <c r="G18" s="20" t="str">
        <f>'Topics &amp; contexts'!A20</f>
        <v>Education, training &amp; knowledge exchange</v>
      </c>
      <c r="H18" s="20" t="str">
        <f>'Topics &amp; contexts'!$A$17</f>
        <v>Labour &amp; workers rights</v>
      </c>
      <c r="I18" s="20"/>
      <c r="J18" s="20"/>
      <c r="K18" s="20"/>
      <c r="L18" s="20"/>
      <c r="M18" s="23"/>
      <c r="N18" s="20"/>
      <c r="O18" s="21" t="s">
        <v>41</v>
      </c>
      <c r="P18" s="21" t="s">
        <v>42</v>
      </c>
    </row>
    <row r="19" spans="1:16" ht="30" x14ac:dyDescent="0.25">
      <c r="A19" s="42">
        <f t="shared" si="1"/>
        <v>17</v>
      </c>
      <c r="B19" s="20" t="s">
        <v>72</v>
      </c>
      <c r="C19" s="20"/>
      <c r="D19" s="23"/>
      <c r="E19" s="41" t="str">
        <f t="shared" si="0"/>
        <v>Systemic change; Food sovereignty &amp; justice; GHGs &amp; climate mitigation</v>
      </c>
      <c r="F19" s="20" t="str">
        <f>'Topics &amp; contexts'!A28</f>
        <v>Systemic change</v>
      </c>
      <c r="G19" s="20" t="str">
        <f>'Topics &amp; contexts'!A15</f>
        <v>Food sovereignty &amp; justice</v>
      </c>
      <c r="H19" s="20" t="str">
        <f>'Topics &amp; contexts'!A14</f>
        <v>GHGs &amp; climate mitigation</v>
      </c>
      <c r="I19" s="20"/>
      <c r="J19" s="20"/>
      <c r="K19" s="20"/>
      <c r="L19" s="20"/>
      <c r="M19" s="20"/>
      <c r="N19" s="20"/>
      <c r="O19" s="21" t="s">
        <v>57</v>
      </c>
      <c r="P19" s="21" t="s">
        <v>73</v>
      </c>
    </row>
    <row r="20" spans="1:16" ht="30" x14ac:dyDescent="0.25">
      <c r="A20" s="42">
        <f t="shared" si="1"/>
        <v>18</v>
      </c>
      <c r="B20" s="20" t="s">
        <v>74</v>
      </c>
      <c r="C20" s="20" t="s">
        <v>75</v>
      </c>
      <c r="D20" s="20" t="s">
        <v>38</v>
      </c>
      <c r="E20" s="41" t="str">
        <f t="shared" si="0"/>
        <v>GHGs &amp; climate mitigation; Social &amp; community impacts; Systemic change; Economic status, jobs &amp; livelihoods</v>
      </c>
      <c r="F20" s="20"/>
      <c r="G20" s="20" t="str">
        <f>'Topics &amp; contexts'!A14</f>
        <v>GHGs &amp; climate mitigation</v>
      </c>
      <c r="H20" s="20" t="str">
        <f>'Topics &amp; contexts'!A18</f>
        <v>Social &amp; community impacts</v>
      </c>
      <c r="I20" s="20" t="str">
        <f>'Topics &amp; contexts'!A28</f>
        <v>Systemic change</v>
      </c>
      <c r="J20" s="20" t="str">
        <f>'Topics &amp; contexts'!A23</f>
        <v>Economic status, jobs &amp; livelihoods</v>
      </c>
      <c r="K20" s="20"/>
      <c r="L20" s="20"/>
      <c r="M20" s="20"/>
      <c r="N20" s="20"/>
      <c r="O20" s="21" t="s">
        <v>57</v>
      </c>
      <c r="P20" s="21" t="s">
        <v>76</v>
      </c>
    </row>
    <row r="21" spans="1:16" ht="30" x14ac:dyDescent="0.25">
      <c r="A21" s="42">
        <f t="shared" si="1"/>
        <v>19</v>
      </c>
      <c r="B21" s="20" t="s">
        <v>77</v>
      </c>
      <c r="C21" s="20" t="s">
        <v>78</v>
      </c>
      <c r="D21" s="20" t="s">
        <v>38</v>
      </c>
      <c r="E21" s="41" t="str">
        <f t="shared" si="0"/>
        <v>Policy &amp; governance</v>
      </c>
      <c r="F21" s="20" t="str">
        <f>'Topics &amp; contexts'!A25</f>
        <v>Policy &amp; governance</v>
      </c>
      <c r="G21" s="20"/>
      <c r="H21" s="20"/>
      <c r="I21" s="20"/>
      <c r="J21" s="20"/>
      <c r="K21" s="20"/>
      <c r="L21" s="20"/>
      <c r="M21" s="20" t="s">
        <v>79</v>
      </c>
      <c r="N21" s="20"/>
      <c r="O21" s="21" t="s">
        <v>57</v>
      </c>
      <c r="P21" s="21" t="s">
        <v>80</v>
      </c>
    </row>
    <row r="22" spans="1:16" ht="30" x14ac:dyDescent="0.25">
      <c r="A22" s="42">
        <f t="shared" si="1"/>
        <v>20</v>
      </c>
      <c r="B22" s="20" t="s">
        <v>81</v>
      </c>
      <c r="C22" s="20" t="s">
        <v>82</v>
      </c>
      <c r="D22" s="20" t="s">
        <v>38</v>
      </c>
      <c r="E22" s="41" t="str">
        <f t="shared" si="0"/>
        <v>Tools, tech &amp; appropriate innovation; Culture, heritage &amp; traditional knowledge</v>
      </c>
      <c r="F22" s="20" t="str">
        <f>'Topics &amp; contexts'!A6</f>
        <v>Tools, tech &amp; appropriate innovation</v>
      </c>
      <c r="G22" s="20"/>
      <c r="H22" s="20" t="str">
        <f>'Topics &amp; contexts'!A19</f>
        <v>Culture, heritage &amp; traditional knowledge</v>
      </c>
      <c r="I22" s="20"/>
      <c r="J22" s="20"/>
      <c r="K22" s="20"/>
      <c r="L22" s="20"/>
      <c r="M22" s="20"/>
      <c r="N22" s="20"/>
      <c r="O22" s="21" t="s">
        <v>57</v>
      </c>
      <c r="P22" s="21" t="s">
        <v>73</v>
      </c>
    </row>
    <row r="23" spans="1:16" ht="30" x14ac:dyDescent="0.25">
      <c r="A23" s="42">
        <f t="shared" si="1"/>
        <v>21</v>
      </c>
      <c r="B23" s="20" t="s">
        <v>83</v>
      </c>
      <c r="C23" s="20" t="s">
        <v>84</v>
      </c>
      <c r="D23" s="20" t="s">
        <v>38</v>
      </c>
      <c r="E23" s="41" t="str">
        <f t="shared" si="0"/>
        <v>Tools, tech &amp; appropriate innovation; Policy &amp; governance</v>
      </c>
      <c r="F23" s="20" t="str">
        <f>'Topics &amp; contexts'!A6</f>
        <v>Tools, tech &amp; appropriate innovation</v>
      </c>
      <c r="G23" s="20" t="str">
        <f>'Topics &amp; contexts'!A25</f>
        <v>Policy &amp; governance</v>
      </c>
      <c r="H23" s="20"/>
      <c r="I23" s="20"/>
      <c r="J23" s="20"/>
      <c r="K23" s="20"/>
      <c r="L23" s="20"/>
      <c r="M23" s="20"/>
      <c r="N23" s="20"/>
      <c r="O23" s="21" t="s">
        <v>57</v>
      </c>
      <c r="P23" s="22" t="s">
        <v>73</v>
      </c>
    </row>
    <row r="24" spans="1:16" ht="24.75" customHeight="1" x14ac:dyDescent="0.25">
      <c r="A24" s="42">
        <f t="shared" si="1"/>
        <v>22</v>
      </c>
      <c r="B24" s="20" t="s">
        <v>85</v>
      </c>
      <c r="C24" s="20" t="s">
        <v>86</v>
      </c>
      <c r="D24" s="20" t="s">
        <v>38</v>
      </c>
      <c r="E24" s="41" t="str">
        <f t="shared" si="0"/>
        <v>Policy &amp; governance; Ecology &amp; biodiversity; GHGs &amp; climate mitigation; Social &amp; community impacts; Economic status, jobs &amp; livelihoods; Soil health</v>
      </c>
      <c r="F24" s="1" t="str">
        <f>'Topics &amp; contexts'!A25</f>
        <v>Policy &amp; governance</v>
      </c>
      <c r="G24" s="20" t="str">
        <f>'Topics &amp; contexts'!A9</f>
        <v>Ecology &amp; biodiversity</v>
      </c>
      <c r="H24" s="20" t="str">
        <f>'Topics &amp; contexts'!A14</f>
        <v>GHGs &amp; climate mitigation</v>
      </c>
      <c r="I24" s="20" t="str">
        <f>'Topics &amp; contexts'!A18</f>
        <v>Social &amp; community impacts</v>
      </c>
      <c r="J24" s="20" t="str">
        <f>'Topics &amp; contexts'!A23</f>
        <v>Economic status, jobs &amp; livelihoods</v>
      </c>
      <c r="K24" s="20"/>
      <c r="L24" s="20" t="str">
        <f>'Topics &amp; contexts'!A10</f>
        <v>Soil health</v>
      </c>
      <c r="M24" s="20" t="s">
        <v>87</v>
      </c>
      <c r="N24" s="20"/>
      <c r="O24" s="21" t="s">
        <v>57</v>
      </c>
      <c r="P24" s="21" t="s">
        <v>58</v>
      </c>
    </row>
    <row r="25" spans="1:16" ht="30" x14ac:dyDescent="0.25">
      <c r="A25" s="42">
        <f t="shared" si="1"/>
        <v>23</v>
      </c>
      <c r="B25" s="20" t="s">
        <v>88</v>
      </c>
      <c r="C25" s="20" t="s">
        <v>89</v>
      </c>
      <c r="D25" s="20" t="s">
        <v>38</v>
      </c>
      <c r="E25" s="41" t="str">
        <f t="shared" si="0"/>
        <v>Economic models &amp; financing; Policy &amp; governance</v>
      </c>
      <c r="F25" s="20" t="str">
        <f>'Topics &amp; contexts'!A24</f>
        <v>Economic models &amp; financing</v>
      </c>
      <c r="G25" s="20" t="str">
        <f>'Topics &amp; contexts'!A25</f>
        <v>Policy &amp; governance</v>
      </c>
      <c r="H25" s="20"/>
      <c r="I25" s="20"/>
      <c r="J25" s="20"/>
      <c r="K25" s="20"/>
      <c r="L25" s="20"/>
      <c r="M25" s="20"/>
      <c r="N25" s="20"/>
      <c r="O25" s="21" t="s">
        <v>57</v>
      </c>
      <c r="P25" s="21" t="s">
        <v>90</v>
      </c>
    </row>
    <row r="26" spans="1:16" ht="30" x14ac:dyDescent="0.25">
      <c r="A26" s="42">
        <f t="shared" si="1"/>
        <v>24</v>
      </c>
      <c r="B26" s="20" t="s">
        <v>91</v>
      </c>
      <c r="C26" s="20" t="s">
        <v>92</v>
      </c>
      <c r="D26" s="20" t="s">
        <v>38</v>
      </c>
      <c r="E26" s="41" t="str">
        <f t="shared" si="0"/>
        <v>Land access &amp; new entrants; Policy &amp; governance; Land justice</v>
      </c>
      <c r="F26" s="20" t="str">
        <f>'Topics &amp; contexts'!A22</f>
        <v>Land access &amp; new entrants</v>
      </c>
      <c r="G26" s="20" t="str">
        <f>'Topics &amp; contexts'!A25</f>
        <v>Policy &amp; governance</v>
      </c>
      <c r="H26" s="20" t="str">
        <f>'Topics &amp; contexts'!A16</f>
        <v>Land justice</v>
      </c>
      <c r="I26" s="20"/>
      <c r="J26" s="20"/>
      <c r="K26" s="20"/>
      <c r="L26" s="20"/>
      <c r="M26" s="20"/>
      <c r="N26" s="20"/>
      <c r="O26" s="21" t="s">
        <v>57</v>
      </c>
      <c r="P26" s="21" t="s">
        <v>90</v>
      </c>
    </row>
    <row r="27" spans="1:16" ht="45" x14ac:dyDescent="0.25">
      <c r="A27" s="42">
        <f t="shared" si="1"/>
        <v>25</v>
      </c>
      <c r="B27" s="20" t="s">
        <v>93</v>
      </c>
      <c r="C27" s="20"/>
      <c r="D27" s="20"/>
      <c r="E27" s="41" t="str">
        <f t="shared" si="0"/>
        <v>Policy &amp; governance; Economic models &amp; financing</v>
      </c>
      <c r="F27" s="20" t="str">
        <f>'Topics &amp; contexts'!A25</f>
        <v>Policy &amp; governance</v>
      </c>
      <c r="G27" s="20" t="str">
        <f>'Topics &amp; contexts'!A24</f>
        <v>Economic models &amp; financing</v>
      </c>
      <c r="H27" s="20"/>
      <c r="I27" s="20"/>
      <c r="J27" s="20"/>
      <c r="K27" s="20"/>
      <c r="L27" s="20"/>
      <c r="M27" s="20"/>
      <c r="N27" s="20"/>
      <c r="O27" s="21" t="s">
        <v>57</v>
      </c>
      <c r="P27" s="21" t="s">
        <v>90</v>
      </c>
    </row>
    <row r="28" spans="1:16" ht="30" x14ac:dyDescent="0.25">
      <c r="A28" s="42">
        <f t="shared" si="1"/>
        <v>26</v>
      </c>
      <c r="B28" s="20" t="s">
        <v>94</v>
      </c>
      <c r="C28" s="20"/>
      <c r="D28" s="20"/>
      <c r="E28" s="41" t="str">
        <f t="shared" si="0"/>
        <v>Policy &amp; governance; Economic models &amp; financing</v>
      </c>
      <c r="F28" s="20" t="str">
        <f>'Topics &amp; contexts'!A25</f>
        <v>Policy &amp; governance</v>
      </c>
      <c r="G28" s="20" t="str">
        <f>'Topics &amp; contexts'!A24</f>
        <v>Economic models &amp; financing</v>
      </c>
      <c r="H28" s="20"/>
      <c r="I28" s="20"/>
      <c r="J28" s="20"/>
      <c r="K28" s="20"/>
      <c r="L28" s="20"/>
      <c r="M28" s="20"/>
      <c r="N28" s="20"/>
      <c r="O28" s="21" t="s">
        <v>57</v>
      </c>
      <c r="P28" s="21" t="s">
        <v>90</v>
      </c>
    </row>
    <row r="29" spans="1:16" ht="45" x14ac:dyDescent="0.25">
      <c r="A29" s="42">
        <f t="shared" si="1"/>
        <v>27</v>
      </c>
      <c r="B29" s="20" t="s">
        <v>95</v>
      </c>
      <c r="C29" s="20" t="s">
        <v>96</v>
      </c>
      <c r="D29" s="20" t="s">
        <v>38</v>
      </c>
      <c r="E29" s="41" t="str">
        <f t="shared" si="0"/>
        <v>Economic status, jobs &amp; livelihoods; Ecology &amp; biodiversity; Soil health; Resource management &amp; circularity; GHGs &amp; climate mitigation; Social &amp; community impacts</v>
      </c>
      <c r="F29" s="20"/>
      <c r="G29" s="20" t="str">
        <f>'Topics &amp; contexts'!A23</f>
        <v>Economic status, jobs &amp; livelihoods</v>
      </c>
      <c r="H29" s="20" t="str">
        <f>'Topics &amp; contexts'!A9</f>
        <v>Ecology &amp; biodiversity</v>
      </c>
      <c r="I29" s="20" t="str">
        <f>'Topics &amp; contexts'!A10</f>
        <v>Soil health</v>
      </c>
      <c r="J29" s="20" t="str">
        <f>'Topics &amp; contexts'!A13</f>
        <v>Resource management &amp; circularity</v>
      </c>
      <c r="K29" s="20" t="str">
        <f>'Topics &amp; contexts'!A14</f>
        <v>GHGs &amp; climate mitigation</v>
      </c>
      <c r="L29" s="20" t="str">
        <f>'Topics &amp; contexts'!A18</f>
        <v>Social &amp; community impacts</v>
      </c>
      <c r="M29" s="20"/>
      <c r="N29" s="20"/>
      <c r="O29" s="21" t="s">
        <v>41</v>
      </c>
      <c r="P29" s="21" t="s">
        <v>42</v>
      </c>
    </row>
    <row r="30" spans="1:16" ht="33" customHeight="1" x14ac:dyDescent="0.25">
      <c r="A30" s="42">
        <f t="shared" si="1"/>
        <v>28</v>
      </c>
      <c r="B30" s="20" t="s">
        <v>97</v>
      </c>
      <c r="C30" s="20" t="s">
        <v>98</v>
      </c>
      <c r="D30" s="20" t="s">
        <v>38</v>
      </c>
      <c r="E30" s="41" t="str">
        <f t="shared" si="0"/>
        <v>Economic status, jobs &amp; livelihoods</v>
      </c>
      <c r="F30" s="20" t="str">
        <f>'Topics &amp; contexts'!A23</f>
        <v>Economic status, jobs &amp; livelihoods</v>
      </c>
      <c r="G30" s="20"/>
      <c r="H30" s="20"/>
      <c r="I30" s="20"/>
      <c r="J30" s="20"/>
      <c r="K30" s="20"/>
      <c r="L30" s="20"/>
      <c r="M30" s="20" t="s">
        <v>99</v>
      </c>
      <c r="N30" s="20"/>
      <c r="O30" s="21" t="s">
        <v>100</v>
      </c>
      <c r="P30" s="21" t="s">
        <v>101</v>
      </c>
    </row>
    <row r="31" spans="1:16" ht="60" x14ac:dyDescent="0.25">
      <c r="A31" s="42">
        <f t="shared" si="1"/>
        <v>29</v>
      </c>
      <c r="B31" s="20" t="s">
        <v>102</v>
      </c>
      <c r="C31" s="20" t="s">
        <v>103</v>
      </c>
      <c r="D31" s="20" t="s">
        <v>38</v>
      </c>
      <c r="E31" s="41" t="str">
        <f t="shared" si="0"/>
        <v>Land access &amp; new entrants; Economic status, jobs &amp; livelihoods; Ecology &amp; biodiversity; Soil health; GHGs &amp; climate mitigation; Social &amp; community impacts</v>
      </c>
      <c r="F31" s="20" t="str">
        <f>'Topics &amp; contexts'!A22</f>
        <v>Land access &amp; new entrants</v>
      </c>
      <c r="G31" s="20" t="str">
        <f>'Topics &amp; contexts'!$A$23</f>
        <v>Economic status, jobs &amp; livelihoods</v>
      </c>
      <c r="H31" s="20" t="str">
        <f>'Topics &amp; contexts'!$A$9</f>
        <v>Ecology &amp; biodiversity</v>
      </c>
      <c r="I31" s="20" t="str">
        <f>'Topics &amp; contexts'!$A$10</f>
        <v>Soil health</v>
      </c>
      <c r="J31" s="20"/>
      <c r="K31" s="20" t="str">
        <f>'Topics &amp; contexts'!$A$14</f>
        <v>GHGs &amp; climate mitigation</v>
      </c>
      <c r="L31" s="20" t="str">
        <f>'Topics &amp; contexts'!$A$18</f>
        <v>Social &amp; community impacts</v>
      </c>
      <c r="M31" s="20"/>
      <c r="N31" s="20"/>
      <c r="O31" s="21" t="s">
        <v>41</v>
      </c>
      <c r="P31" s="21" t="s">
        <v>42</v>
      </c>
    </row>
    <row r="32" spans="1:16" ht="60" x14ac:dyDescent="0.25">
      <c r="A32" s="42">
        <f t="shared" si="1"/>
        <v>30</v>
      </c>
      <c r="B32" s="20" t="s">
        <v>104</v>
      </c>
      <c r="C32" s="20" t="s">
        <v>105</v>
      </c>
      <c r="D32" s="20" t="s">
        <v>38</v>
      </c>
      <c r="E32" s="41" t="str">
        <f t="shared" si="0"/>
        <v>Agroecological practices &amp; alternatives to conventional; GHGs &amp; climate mitigation</v>
      </c>
      <c r="F32" s="20" t="str">
        <f>'Topics &amp; contexts'!A3</f>
        <v>Agroecological practices &amp; alternatives to conventional</v>
      </c>
      <c r="G32" s="20" t="str">
        <f>'Topics &amp; contexts'!A14</f>
        <v>GHGs &amp; climate mitigation</v>
      </c>
      <c r="H32" s="20"/>
      <c r="I32" s="20"/>
      <c r="J32" s="20"/>
      <c r="K32" s="20"/>
      <c r="L32" s="20"/>
      <c r="M32" s="20"/>
      <c r="N32" s="20"/>
      <c r="O32" s="21" t="s">
        <v>57</v>
      </c>
      <c r="P32" s="21" t="s">
        <v>58</v>
      </c>
    </row>
    <row r="33" spans="1:16" ht="75" x14ac:dyDescent="0.25">
      <c r="A33" s="42">
        <f t="shared" si="1"/>
        <v>31</v>
      </c>
      <c r="B33" s="20" t="s">
        <v>106</v>
      </c>
      <c r="C33" s="20" t="s">
        <v>107</v>
      </c>
      <c r="D33" s="20" t="s">
        <v>108</v>
      </c>
      <c r="E33" s="41" t="str">
        <f t="shared" si="0"/>
        <v>Agroecological practices &amp; alternatives to conventional; Economic status, jobs &amp; livelihoods; GHGs &amp; climate mitigation</v>
      </c>
      <c r="F33" s="20" t="str">
        <f>'Topics &amp; contexts'!A3</f>
        <v>Agroecological practices &amp; alternatives to conventional</v>
      </c>
      <c r="G33" s="20" t="str">
        <f>'Topics &amp; contexts'!A23</f>
        <v>Economic status, jobs &amp; livelihoods</v>
      </c>
      <c r="H33" s="20" t="str">
        <f>'Topics &amp; contexts'!A14</f>
        <v>GHGs &amp; climate mitigation</v>
      </c>
      <c r="I33" s="20"/>
      <c r="J33" s="20"/>
      <c r="K33" s="20"/>
      <c r="L33" s="20"/>
      <c r="M33" s="20"/>
      <c r="N33" s="20"/>
      <c r="O33" s="21" t="s">
        <v>57</v>
      </c>
      <c r="P33" s="21"/>
    </row>
    <row r="34" spans="1:16" ht="45" x14ac:dyDescent="0.25">
      <c r="A34" s="42">
        <f t="shared" si="1"/>
        <v>32</v>
      </c>
      <c r="B34" s="20" t="s">
        <v>109</v>
      </c>
      <c r="C34" s="20" t="s">
        <v>110</v>
      </c>
      <c r="D34" s="20" t="s">
        <v>38</v>
      </c>
      <c r="E34" s="41" t="str">
        <f t="shared" si="0"/>
        <v>Land access &amp; new entrants; Economic models &amp; financing; Land justice</v>
      </c>
      <c r="F34" s="20" t="str">
        <f>'Topics &amp; contexts'!A22</f>
        <v>Land access &amp; new entrants</v>
      </c>
      <c r="G34" s="20" t="str">
        <f>'Topics &amp; contexts'!A24</f>
        <v>Economic models &amp; financing</v>
      </c>
      <c r="H34" s="20" t="str">
        <f>'Topics &amp; contexts'!A16</f>
        <v>Land justice</v>
      </c>
      <c r="I34" s="20"/>
      <c r="J34" s="20"/>
      <c r="K34" s="20"/>
      <c r="L34" s="20"/>
      <c r="M34" s="20"/>
      <c r="N34" s="20"/>
      <c r="O34" s="21" t="s">
        <v>41</v>
      </c>
      <c r="P34" s="21" t="s">
        <v>42</v>
      </c>
    </row>
    <row r="35" spans="1:16" ht="45" x14ac:dyDescent="0.25">
      <c r="A35" s="42">
        <f t="shared" si="1"/>
        <v>33</v>
      </c>
      <c r="B35" s="20" t="s">
        <v>111</v>
      </c>
      <c r="C35" s="20" t="s">
        <v>112</v>
      </c>
      <c r="D35" s="20" t="s">
        <v>108</v>
      </c>
      <c r="E35" s="41" t="str">
        <f t="shared" si="0"/>
        <v>Economic status, jobs &amp; livelihoods; Ecology &amp; biodiversity; Soil health; Resource management &amp; circularity; GHGs &amp; climate mitigation; Social &amp; community impacts</v>
      </c>
      <c r="F35" s="20" t="str">
        <f>'Topics &amp; contexts'!$A$23</f>
        <v>Economic status, jobs &amp; livelihoods</v>
      </c>
      <c r="G35" s="20" t="str">
        <f>'Topics &amp; contexts'!$A$9</f>
        <v>Ecology &amp; biodiversity</v>
      </c>
      <c r="H35" s="20" t="str">
        <f>'Topics &amp; contexts'!$A$10</f>
        <v>Soil health</v>
      </c>
      <c r="I35" s="20" t="str">
        <f>'Topics &amp; contexts'!$A$13</f>
        <v>Resource management &amp; circularity</v>
      </c>
      <c r="J35" s="20" t="str">
        <f>'Topics &amp; contexts'!$A$14</f>
        <v>GHGs &amp; climate mitigation</v>
      </c>
      <c r="K35" s="20" t="str">
        <f>'Topics &amp; contexts'!$A$18</f>
        <v>Social &amp; community impacts</v>
      </c>
      <c r="L35" s="20"/>
      <c r="M35" s="20" t="s">
        <v>113</v>
      </c>
      <c r="N35" s="20"/>
      <c r="O35" s="21" t="s">
        <v>57</v>
      </c>
      <c r="P35" s="21" t="s">
        <v>114</v>
      </c>
    </row>
    <row r="36" spans="1:16" ht="45" x14ac:dyDescent="0.25">
      <c r="A36" s="42">
        <f t="shared" si="1"/>
        <v>34</v>
      </c>
      <c r="B36" s="20" t="s">
        <v>115</v>
      </c>
      <c r="C36" s="20" t="s">
        <v>116</v>
      </c>
      <c r="D36" s="20" t="s">
        <v>38</v>
      </c>
      <c r="E36" s="41" t="str">
        <f t="shared" si="0"/>
        <v>Certification &amp; standards; Economic models &amp; financing</v>
      </c>
      <c r="F36" s="20" t="str">
        <f>'Topics &amp; contexts'!A8</f>
        <v>Certification &amp; standards</v>
      </c>
      <c r="G36" s="20" t="str">
        <f>'Topics &amp; contexts'!A24</f>
        <v>Economic models &amp; financing</v>
      </c>
      <c r="H36" s="20"/>
      <c r="I36" s="20"/>
      <c r="J36" s="20"/>
      <c r="K36" s="20"/>
      <c r="L36" s="20"/>
      <c r="M36" s="20"/>
      <c r="N36" s="20"/>
      <c r="O36" s="21" t="s">
        <v>117</v>
      </c>
      <c r="P36" s="21"/>
    </row>
    <row r="37" spans="1:16" ht="45" x14ac:dyDescent="0.25">
      <c r="A37" s="42">
        <f t="shared" si="1"/>
        <v>35</v>
      </c>
      <c r="B37" s="20" t="s">
        <v>118</v>
      </c>
      <c r="C37" s="20" t="s">
        <v>119</v>
      </c>
      <c r="D37" s="20" t="s">
        <v>38</v>
      </c>
      <c r="E37" s="41" t="str">
        <f t="shared" si="0"/>
        <v>Social &amp; community impacts; Quality of produce</v>
      </c>
      <c r="F37" s="20" t="str">
        <f>'Topics &amp; contexts'!A18</f>
        <v>Social &amp; community impacts</v>
      </c>
      <c r="G37" s="20" t="str">
        <f>'Topics &amp; contexts'!$A$5</f>
        <v>Quality of produce</v>
      </c>
      <c r="H37" s="20"/>
      <c r="I37" s="20"/>
      <c r="J37" s="20"/>
      <c r="K37" s="20"/>
      <c r="L37" s="20"/>
      <c r="M37" s="20"/>
      <c r="N37" s="20"/>
      <c r="O37" s="21" t="s">
        <v>33</v>
      </c>
      <c r="P37" s="21" t="s">
        <v>34</v>
      </c>
    </row>
    <row r="38" spans="1:16" ht="60" x14ac:dyDescent="0.25">
      <c r="A38" s="42">
        <f t="shared" si="1"/>
        <v>36</v>
      </c>
      <c r="B38" s="20" t="s">
        <v>120</v>
      </c>
      <c r="C38" s="20" t="s">
        <v>121</v>
      </c>
      <c r="D38" s="20" t="s">
        <v>38</v>
      </c>
      <c r="E38" s="41" t="str">
        <f t="shared" si="0"/>
        <v>Soil health; Ecology &amp; biodiversity; GHGs &amp; climate mitigation; Agroecological practices &amp; alternatives to conventional; Yield</v>
      </c>
      <c r="F38" s="20" t="str">
        <f>'Topics &amp; contexts'!A10</f>
        <v>Soil health</v>
      </c>
      <c r="G38" s="20" t="str">
        <f>'Topics &amp; contexts'!A9</f>
        <v>Ecology &amp; biodiversity</v>
      </c>
      <c r="H38" s="20" t="str">
        <f>'Topics &amp; contexts'!A14</f>
        <v>GHGs &amp; climate mitigation</v>
      </c>
      <c r="I38" s="20" t="str">
        <f>'Topics &amp; contexts'!A3</f>
        <v>Agroecological practices &amp; alternatives to conventional</v>
      </c>
      <c r="J38" s="20" t="str">
        <f>'Topics &amp; contexts'!$A$4</f>
        <v>Yield</v>
      </c>
      <c r="K38" s="20"/>
      <c r="L38" s="20"/>
      <c r="M38" s="20"/>
      <c r="N38" s="20"/>
      <c r="O38" s="21" t="s">
        <v>33</v>
      </c>
      <c r="P38" s="21" t="s">
        <v>34</v>
      </c>
    </row>
    <row r="39" spans="1:16" ht="60" x14ac:dyDescent="0.25">
      <c r="A39" s="42">
        <f t="shared" si="1"/>
        <v>37</v>
      </c>
      <c r="B39" s="20" t="s">
        <v>122</v>
      </c>
      <c r="C39" s="20" t="s">
        <v>123</v>
      </c>
      <c r="D39" s="20" t="s">
        <v>124</v>
      </c>
      <c r="E39" s="41" t="str">
        <f t="shared" si="0"/>
        <v>Ecology &amp; biodiversity; Soil health</v>
      </c>
      <c r="F39" s="20" t="str">
        <f>'Topics &amp; contexts'!$A$9</f>
        <v>Ecology &amp; biodiversity</v>
      </c>
      <c r="G39" s="20" t="str">
        <f>'Topics &amp; contexts'!$A$10</f>
        <v>Soil health</v>
      </c>
      <c r="H39" s="20"/>
      <c r="I39" s="20"/>
      <c r="J39" s="20"/>
      <c r="K39" s="20"/>
      <c r="L39" s="20"/>
      <c r="M39" s="20" t="s">
        <v>125</v>
      </c>
      <c r="N39" s="20"/>
      <c r="O39" s="21" t="s">
        <v>41</v>
      </c>
      <c r="P39" s="21"/>
    </row>
    <row r="40" spans="1:16" ht="60" x14ac:dyDescent="0.25">
      <c r="A40" s="42">
        <f t="shared" si="1"/>
        <v>38</v>
      </c>
      <c r="B40" s="20" t="s">
        <v>394</v>
      </c>
      <c r="C40" s="20" t="s">
        <v>126</v>
      </c>
      <c r="D40" s="20" t="s">
        <v>124</v>
      </c>
      <c r="E40" s="41" t="str">
        <f t="shared" si="0"/>
        <v>Agroecological practices &amp; alternatives to conventional; Soil health; Ecology &amp; biodiversity</v>
      </c>
      <c r="F40" s="20" t="str">
        <f>'Topics &amp; contexts'!$A$3</f>
        <v>Agroecological practices &amp; alternatives to conventional</v>
      </c>
      <c r="G40" s="20" t="str">
        <f>'Topics &amp; contexts'!$A$10</f>
        <v>Soil health</v>
      </c>
      <c r="H40" s="20"/>
      <c r="I40" s="20" t="str">
        <f>'Topics &amp; contexts'!$A$9</f>
        <v>Ecology &amp; biodiversity</v>
      </c>
      <c r="J40" s="20"/>
      <c r="K40" s="20"/>
      <c r="L40" s="20"/>
      <c r="M40" s="20"/>
      <c r="N40" s="20"/>
      <c r="O40" s="21" t="s">
        <v>33</v>
      </c>
      <c r="P40" s="21" t="s">
        <v>34</v>
      </c>
    </row>
    <row r="41" spans="1:16" ht="60" x14ac:dyDescent="0.25">
      <c r="A41" s="42">
        <f t="shared" si="1"/>
        <v>39</v>
      </c>
      <c r="B41" s="20" t="s">
        <v>127</v>
      </c>
      <c r="C41" s="20" t="s">
        <v>128</v>
      </c>
      <c r="D41" s="20" t="s">
        <v>129</v>
      </c>
      <c r="E41" s="41" t="str">
        <f t="shared" si="0"/>
        <v>Agroecological practices &amp; alternatives to conventional; GHGs &amp; climate mitigation; Tools, tech &amp; appropriate innovation</v>
      </c>
      <c r="F41" s="20" t="str">
        <f>'Topics &amp; contexts'!$A$3</f>
        <v>Agroecological practices &amp; alternatives to conventional</v>
      </c>
      <c r="G41" s="20" t="str">
        <f>'Topics &amp; contexts'!$A$14</f>
        <v>GHGs &amp; climate mitigation</v>
      </c>
      <c r="H41" s="20" t="str">
        <f>'Topics &amp; contexts'!$A$6</f>
        <v>Tools, tech &amp; appropriate innovation</v>
      </c>
      <c r="I41" s="20"/>
      <c r="J41" s="20"/>
      <c r="K41" s="20"/>
      <c r="L41" s="20"/>
      <c r="M41" s="20" t="s">
        <v>130</v>
      </c>
      <c r="N41" s="20"/>
      <c r="O41" s="21" t="s">
        <v>41</v>
      </c>
      <c r="P41" s="21" t="s">
        <v>42</v>
      </c>
    </row>
    <row r="42" spans="1:16" ht="60" x14ac:dyDescent="0.25">
      <c r="A42" s="42">
        <f t="shared" si="1"/>
        <v>40</v>
      </c>
      <c r="B42" s="20" t="s">
        <v>131</v>
      </c>
      <c r="C42" s="20" t="s">
        <v>132</v>
      </c>
      <c r="D42" s="20" t="s">
        <v>38</v>
      </c>
      <c r="E42" s="41" t="str">
        <f t="shared" si="0"/>
        <v>Agroecological practices &amp; alternatives to conventional; GHGs &amp; climate mitigation; Tools, tech &amp; appropriate innovation; Resilience to shocks (incl. climate change)</v>
      </c>
      <c r="F42" s="20" t="str">
        <f>'Topics &amp; contexts'!$A$3</f>
        <v>Agroecological practices &amp; alternatives to conventional</v>
      </c>
      <c r="G42" s="20" t="str">
        <f>'Topics &amp; contexts'!$A$14</f>
        <v>GHGs &amp; climate mitigation</v>
      </c>
      <c r="H42" s="20" t="str">
        <f>'Topics &amp; contexts'!$A$6</f>
        <v>Tools, tech &amp; appropriate innovation</v>
      </c>
      <c r="I42" s="20" t="str">
        <f>'Topics &amp; contexts'!A7</f>
        <v>Resilience to shocks (incl. climate change)</v>
      </c>
      <c r="J42" s="20"/>
      <c r="K42" s="20"/>
      <c r="L42" s="20"/>
      <c r="M42" s="20"/>
      <c r="N42" s="20"/>
      <c r="O42" s="21" t="s">
        <v>47</v>
      </c>
      <c r="P42" s="21" t="s">
        <v>34</v>
      </c>
    </row>
    <row r="43" spans="1:16" ht="60" x14ac:dyDescent="0.25">
      <c r="A43" s="42">
        <f t="shared" si="1"/>
        <v>41</v>
      </c>
      <c r="B43" s="20" t="s">
        <v>133</v>
      </c>
      <c r="C43" s="20" t="s">
        <v>134</v>
      </c>
      <c r="D43" s="20" t="s">
        <v>124</v>
      </c>
      <c r="E43" s="41" t="str">
        <f t="shared" si="0"/>
        <v>Agroecological practices &amp; alternatives to conventional; Ecology &amp; biodiversity; Soil health; Resource management &amp; circularity; Yield</v>
      </c>
      <c r="F43" s="20" t="str">
        <f>'Topics &amp; contexts'!$A$3</f>
        <v>Agroecological practices &amp; alternatives to conventional</v>
      </c>
      <c r="G43" s="20" t="str">
        <f>'Topics &amp; contexts'!$A$9</f>
        <v>Ecology &amp; biodiversity</v>
      </c>
      <c r="H43" s="20" t="str">
        <f>'Topics &amp; contexts'!$A$10</f>
        <v>Soil health</v>
      </c>
      <c r="I43" s="20"/>
      <c r="J43" s="20" t="s">
        <v>400</v>
      </c>
      <c r="K43" s="20" t="str">
        <f>'Topics &amp; contexts'!$A$4</f>
        <v>Yield</v>
      </c>
      <c r="L43" s="20"/>
      <c r="M43" s="20"/>
      <c r="N43" s="20"/>
      <c r="O43" s="21" t="s">
        <v>57</v>
      </c>
      <c r="P43" s="21" t="s">
        <v>135</v>
      </c>
    </row>
    <row r="44" spans="1:16" ht="60" x14ac:dyDescent="0.25">
      <c r="A44" s="42">
        <f t="shared" si="1"/>
        <v>42</v>
      </c>
      <c r="B44" s="20" t="s">
        <v>136</v>
      </c>
      <c r="C44" s="20" t="s">
        <v>134</v>
      </c>
      <c r="D44" s="20" t="s">
        <v>124</v>
      </c>
      <c r="E44" s="41" t="str">
        <f t="shared" si="0"/>
        <v>Agroecological practices &amp; alternatives to conventional; Resource management &amp; circularity; Soil health; GHGs &amp; climate mitigation</v>
      </c>
      <c r="F44" s="20" t="str">
        <f>'Topics &amp; contexts'!$A$3</f>
        <v>Agroecological practices &amp; alternatives to conventional</v>
      </c>
      <c r="G44" s="20" t="str">
        <f>'Topics &amp; contexts'!$A$13</f>
        <v>Resource management &amp; circularity</v>
      </c>
      <c r="H44" s="20" t="str">
        <f>'Topics &amp; contexts'!$A$10</f>
        <v>Soil health</v>
      </c>
      <c r="I44" s="20" t="str">
        <f>'Topics &amp; contexts'!$A$14</f>
        <v>GHGs &amp; climate mitigation</v>
      </c>
      <c r="J44" s="20"/>
      <c r="K44" s="20"/>
      <c r="L44" s="20"/>
      <c r="M44" s="20"/>
      <c r="N44" s="20"/>
      <c r="O44" s="21" t="s">
        <v>57</v>
      </c>
      <c r="P44" s="21" t="s">
        <v>135</v>
      </c>
    </row>
    <row r="45" spans="1:16" ht="60" x14ac:dyDescent="0.25">
      <c r="A45" s="42">
        <f t="shared" si="1"/>
        <v>43</v>
      </c>
      <c r="B45" s="20" t="s">
        <v>137</v>
      </c>
      <c r="C45" s="20" t="s">
        <v>138</v>
      </c>
      <c r="D45" s="20" t="s">
        <v>38</v>
      </c>
      <c r="E45" s="41" t="str">
        <f t="shared" si="0"/>
        <v>Agroecological practices &amp; alternatives to conventional; Soil health; Ecology &amp; biodiversity; Social &amp; community impacts; Economic status, jobs &amp; livelihoods; Yield</v>
      </c>
      <c r="F45" s="20" t="str">
        <f>'Topics &amp; contexts'!$A$3</f>
        <v>Agroecological practices &amp; alternatives to conventional</v>
      </c>
      <c r="G45" s="20" t="str">
        <f>'Topics &amp; contexts'!$A$10</f>
        <v>Soil health</v>
      </c>
      <c r="H45" s="20" t="str">
        <f>'Topics &amp; contexts'!$A$9</f>
        <v>Ecology &amp; biodiversity</v>
      </c>
      <c r="I45" s="20" t="str">
        <f>'Topics &amp; contexts'!$A$18</f>
        <v>Social &amp; community impacts</v>
      </c>
      <c r="J45" s="20" t="str">
        <f>'Topics &amp; contexts'!$A$23</f>
        <v>Economic status, jobs &amp; livelihoods</v>
      </c>
      <c r="K45" s="20" t="str">
        <f>'Topics &amp; contexts'!$A$4</f>
        <v>Yield</v>
      </c>
      <c r="L45" s="20"/>
      <c r="M45" s="20"/>
      <c r="N45" s="20"/>
      <c r="O45" s="21" t="s">
        <v>57</v>
      </c>
      <c r="P45" s="21" t="s">
        <v>135</v>
      </c>
    </row>
    <row r="46" spans="1:16" ht="60" x14ac:dyDescent="0.25">
      <c r="A46" s="42">
        <f t="shared" si="1"/>
        <v>44</v>
      </c>
      <c r="B46" s="20" t="s">
        <v>139</v>
      </c>
      <c r="C46" s="20" t="s">
        <v>140</v>
      </c>
      <c r="D46" s="20" t="s">
        <v>38</v>
      </c>
      <c r="E46" s="41" t="str">
        <f t="shared" si="0"/>
        <v>Agroecological practices &amp; alternatives to conventional; Tools, tech &amp; appropriate innovation; Yield</v>
      </c>
      <c r="F46" s="20" t="str">
        <f>'Topics &amp; contexts'!$A$3</f>
        <v>Agroecological practices &amp; alternatives to conventional</v>
      </c>
      <c r="G46" s="20" t="str">
        <f>'Topics &amp; contexts'!$A$6</f>
        <v>Tools, tech &amp; appropriate innovation</v>
      </c>
      <c r="H46" s="20"/>
      <c r="I46" s="20" t="str">
        <f>'Topics &amp; contexts'!$A$4</f>
        <v>Yield</v>
      </c>
      <c r="K46" s="20"/>
      <c r="L46" s="20"/>
      <c r="M46" s="20"/>
      <c r="N46" s="20"/>
      <c r="O46" s="21" t="s">
        <v>57</v>
      </c>
      <c r="P46" s="21" t="s">
        <v>135</v>
      </c>
    </row>
    <row r="47" spans="1:16" ht="60" x14ac:dyDescent="0.25">
      <c r="A47" s="42">
        <f t="shared" si="1"/>
        <v>45</v>
      </c>
      <c r="B47" s="20" t="s">
        <v>141</v>
      </c>
      <c r="C47" s="20" t="s">
        <v>142</v>
      </c>
      <c r="D47" s="20" t="s">
        <v>124</v>
      </c>
      <c r="E47" s="41" t="str">
        <f t="shared" si="0"/>
        <v>Agroecological practices &amp; alternatives to conventional; Yield; Tools, tech &amp; appropriate innovation</v>
      </c>
      <c r="F47" s="20" t="str">
        <f>'Topics &amp; contexts'!$A$3</f>
        <v>Agroecological practices &amp; alternatives to conventional</v>
      </c>
      <c r="G47" s="20" t="str">
        <f>'Topics &amp; contexts'!$A$4</f>
        <v>Yield</v>
      </c>
      <c r="H47" s="20" t="str">
        <f>'Topics &amp; contexts'!$A$6</f>
        <v>Tools, tech &amp; appropriate innovation</v>
      </c>
      <c r="I47" s="20"/>
      <c r="J47" s="20"/>
      <c r="K47" s="20"/>
      <c r="L47" s="20"/>
      <c r="M47" s="20" t="s">
        <v>143</v>
      </c>
      <c r="N47" s="20"/>
      <c r="O47" s="21" t="s">
        <v>117</v>
      </c>
      <c r="P47" s="21"/>
    </row>
    <row r="48" spans="1:16" ht="60" x14ac:dyDescent="0.25">
      <c r="A48" s="42">
        <f t="shared" si="1"/>
        <v>46</v>
      </c>
      <c r="B48" s="20" t="s">
        <v>144</v>
      </c>
      <c r="C48" s="20" t="s">
        <v>142</v>
      </c>
      <c r="D48" s="20" t="s">
        <v>124</v>
      </c>
      <c r="E48" s="41" t="str">
        <f t="shared" si="0"/>
        <v>Agroecological practices &amp; alternatives to conventional; Certification &amp; standards</v>
      </c>
      <c r="F48" s="20" t="str">
        <f>'Topics &amp; contexts'!$A$3</f>
        <v>Agroecological practices &amp; alternatives to conventional</v>
      </c>
      <c r="G48" s="20" t="str">
        <f>'Topics &amp; contexts'!A8</f>
        <v>Certification &amp; standards</v>
      </c>
      <c r="H48" s="20"/>
      <c r="I48" s="20"/>
      <c r="K48" s="20"/>
      <c r="L48" s="20"/>
      <c r="M48" s="20" t="s">
        <v>143</v>
      </c>
      <c r="N48" s="20"/>
      <c r="O48" s="21" t="s">
        <v>117</v>
      </c>
      <c r="P48" s="21"/>
    </row>
    <row r="49" spans="1:16" ht="60" x14ac:dyDescent="0.25">
      <c r="A49" s="42">
        <f t="shared" si="1"/>
        <v>47</v>
      </c>
      <c r="B49" s="20" t="s">
        <v>404</v>
      </c>
      <c r="C49" s="20" t="s">
        <v>145</v>
      </c>
      <c r="D49" s="20" t="s">
        <v>38</v>
      </c>
      <c r="E49" s="41" t="str">
        <f t="shared" si="0"/>
        <v>Agroecological practices &amp; alternatives to conventional; Soil health; Ecology &amp; biodiversity; Social &amp; community impacts; Economic status, jobs &amp; livelihoods; Resource management &amp; circularity</v>
      </c>
      <c r="F49" s="20" t="str">
        <f>'Topics &amp; contexts'!$A$3</f>
        <v>Agroecological practices &amp; alternatives to conventional</v>
      </c>
      <c r="G49" s="20" t="str">
        <f>'Topics &amp; contexts'!$A$10</f>
        <v>Soil health</v>
      </c>
      <c r="H49" s="20" t="str">
        <f>'Topics &amp; contexts'!$A$9</f>
        <v>Ecology &amp; biodiversity</v>
      </c>
      <c r="I49" s="20" t="str">
        <f>'Topics &amp; contexts'!$A$18</f>
        <v>Social &amp; community impacts</v>
      </c>
      <c r="J49" s="20" t="str">
        <f>'Topics &amp; contexts'!$A$23</f>
        <v>Economic status, jobs &amp; livelihoods</v>
      </c>
      <c r="K49" s="20" t="str">
        <f>'Topics &amp; contexts'!$A$13</f>
        <v>Resource management &amp; circularity</v>
      </c>
      <c r="L49" s="20"/>
      <c r="M49" s="20"/>
      <c r="N49" s="20"/>
      <c r="O49" s="21" t="s">
        <v>57</v>
      </c>
      <c r="P49" s="21" t="s">
        <v>135</v>
      </c>
    </row>
    <row r="50" spans="1:16" ht="60" x14ac:dyDescent="0.25">
      <c r="A50" s="42">
        <f t="shared" si="1"/>
        <v>48</v>
      </c>
      <c r="B50" s="20" t="s">
        <v>146</v>
      </c>
      <c r="C50" s="20" t="s">
        <v>147</v>
      </c>
      <c r="D50" s="20" t="s">
        <v>38</v>
      </c>
      <c r="E50" s="41" t="str">
        <f t="shared" si="0"/>
        <v>Agroecological practices &amp; alternatives to conventional; Animal welfare; Social &amp; community impacts; Economic status, jobs &amp; livelihoods; Resource management &amp; circularity</v>
      </c>
      <c r="F50" s="20" t="str">
        <f>'Topics &amp; contexts'!$A$3</f>
        <v>Agroecological practices &amp; alternatives to conventional</v>
      </c>
      <c r="G50" s="20" t="str">
        <f>'Topics &amp; contexts'!A12</f>
        <v>Animal welfare</v>
      </c>
      <c r="H50" s="20" t="str">
        <f>'Topics &amp; contexts'!$A$18</f>
        <v>Social &amp; community impacts</v>
      </c>
      <c r="I50" s="20" t="str">
        <f>'Topics &amp; contexts'!$A$23</f>
        <v>Economic status, jobs &amp; livelihoods</v>
      </c>
      <c r="J50" s="20" t="str">
        <f>'Topics &amp; contexts'!$A$13</f>
        <v>Resource management &amp; circularity</v>
      </c>
      <c r="K50" s="20"/>
      <c r="M50" s="20"/>
      <c r="N50" s="20"/>
      <c r="O50" s="21" t="s">
        <v>57</v>
      </c>
      <c r="P50" s="21" t="s">
        <v>135</v>
      </c>
    </row>
    <row r="51" spans="1:16" ht="60" x14ac:dyDescent="0.25">
      <c r="A51" s="42">
        <f t="shared" si="1"/>
        <v>49</v>
      </c>
      <c r="B51" s="20" t="s">
        <v>395</v>
      </c>
      <c r="C51" s="20" t="s">
        <v>148</v>
      </c>
      <c r="D51" s="20" t="s">
        <v>38</v>
      </c>
      <c r="E51" s="41" t="str">
        <f t="shared" si="0"/>
        <v>Agroecological practices &amp; alternatives to conventional; GHGs &amp; climate mitigation; Economic status, jobs &amp; livelihoods; Resource management &amp; circularity; Animal welfare</v>
      </c>
      <c r="F51" s="20" t="str">
        <f>'Topics &amp; contexts'!$A$3</f>
        <v>Agroecological practices &amp; alternatives to conventional</v>
      </c>
      <c r="G51" s="20" t="str">
        <f>'Topics &amp; contexts'!$A$14</f>
        <v>GHGs &amp; climate mitigation</v>
      </c>
      <c r="H51" s="20" t="str">
        <f>'Topics &amp; contexts'!$A$23</f>
        <v>Economic status, jobs &amp; livelihoods</v>
      </c>
      <c r="I51" s="20" t="str">
        <f>'Topics &amp; contexts'!$A$13</f>
        <v>Resource management &amp; circularity</v>
      </c>
      <c r="J51" s="20" t="str">
        <f>'Topics &amp; contexts'!A12</f>
        <v>Animal welfare</v>
      </c>
      <c r="K51" s="20"/>
      <c r="L51" s="20"/>
      <c r="M51" s="20"/>
      <c r="N51" s="20"/>
      <c r="O51" s="21" t="s">
        <v>57</v>
      </c>
      <c r="P51" s="21" t="s">
        <v>135</v>
      </c>
    </row>
    <row r="52" spans="1:16" ht="60" x14ac:dyDescent="0.25">
      <c r="A52" s="42">
        <f t="shared" si="1"/>
        <v>50</v>
      </c>
      <c r="B52" s="20" t="s">
        <v>149</v>
      </c>
      <c r="C52" s="20" t="s">
        <v>150</v>
      </c>
      <c r="D52" s="20" t="s">
        <v>38</v>
      </c>
      <c r="E52" s="41" t="str">
        <f t="shared" si="0"/>
        <v>Agroecological practices &amp; alternatives to conventional; Resource management &amp; circularity; Animal welfare; Quality of produce</v>
      </c>
      <c r="F52" s="20" t="str">
        <f>'Topics &amp; contexts'!$A$3</f>
        <v>Agroecological practices &amp; alternatives to conventional</v>
      </c>
      <c r="G52" s="20" t="str">
        <f>'Topics &amp; contexts'!$A$13</f>
        <v>Resource management &amp; circularity</v>
      </c>
      <c r="H52" s="20" t="str">
        <f>'Topics &amp; contexts'!A12</f>
        <v>Animal welfare</v>
      </c>
      <c r="I52" s="20" t="str">
        <f>'Topics &amp; contexts'!A5</f>
        <v>Quality of produce</v>
      </c>
      <c r="J52" s="20"/>
      <c r="K52" s="20"/>
      <c r="L52" s="20"/>
      <c r="M52" s="20"/>
      <c r="N52" s="20"/>
      <c r="O52" s="21" t="s">
        <v>57</v>
      </c>
      <c r="P52" s="21" t="s">
        <v>135</v>
      </c>
    </row>
    <row r="53" spans="1:16" ht="60" x14ac:dyDescent="0.25">
      <c r="A53" s="42">
        <f t="shared" si="1"/>
        <v>51</v>
      </c>
      <c r="B53" s="20" t="s">
        <v>151</v>
      </c>
      <c r="C53" s="20" t="s">
        <v>152</v>
      </c>
      <c r="D53" s="20" t="s">
        <v>63</v>
      </c>
      <c r="E53" s="41" t="str">
        <f t="shared" si="0"/>
        <v>Agroecological practices &amp; alternatives to conventional; Soil health; Social &amp; community impacts; Economic status, jobs &amp; livelihoods</v>
      </c>
      <c r="F53" s="20" t="str">
        <f>'Topics &amp; contexts'!$A$3</f>
        <v>Agroecological practices &amp; alternatives to conventional</v>
      </c>
      <c r="G53" s="20" t="str">
        <f>'Topics &amp; contexts'!$A$10</f>
        <v>Soil health</v>
      </c>
      <c r="H53" s="20" t="str">
        <f>'Topics &amp; contexts'!$A$18</f>
        <v>Social &amp; community impacts</v>
      </c>
      <c r="I53" s="20" t="str">
        <f>'Topics &amp; contexts'!$A$23</f>
        <v>Economic status, jobs &amp; livelihoods</v>
      </c>
      <c r="K53" s="20"/>
      <c r="L53" s="20"/>
      <c r="M53" s="20"/>
      <c r="N53" s="20"/>
      <c r="O53" s="21" t="s">
        <v>57</v>
      </c>
      <c r="P53" s="21" t="s">
        <v>135</v>
      </c>
    </row>
    <row r="54" spans="1:16" ht="60" x14ac:dyDescent="0.25">
      <c r="A54" s="42">
        <f t="shared" si="1"/>
        <v>52</v>
      </c>
      <c r="B54" s="20" t="s">
        <v>153</v>
      </c>
      <c r="C54" s="20" t="s">
        <v>152</v>
      </c>
      <c r="D54" s="20" t="s">
        <v>63</v>
      </c>
      <c r="E54" s="41" t="str">
        <f t="shared" si="0"/>
        <v>Agroecological practices &amp; alternatives to conventional; Tools, tech &amp; appropriate innovation</v>
      </c>
      <c r="F54" s="20" t="str">
        <f>'Topics &amp; contexts'!$A$3</f>
        <v>Agroecological practices &amp; alternatives to conventional</v>
      </c>
      <c r="G54" s="20" t="str">
        <f>'Topics &amp; contexts'!$A$6</f>
        <v>Tools, tech &amp; appropriate innovation</v>
      </c>
      <c r="H54" s="20"/>
      <c r="I54" s="20"/>
      <c r="J54" s="20"/>
      <c r="K54" s="20"/>
      <c r="L54" s="20"/>
      <c r="M54" s="20"/>
      <c r="N54" s="20"/>
      <c r="O54" s="21" t="s">
        <v>57</v>
      </c>
      <c r="P54" s="21" t="s">
        <v>135</v>
      </c>
    </row>
    <row r="55" spans="1:16" ht="60" x14ac:dyDescent="0.25">
      <c r="A55" s="42">
        <f t="shared" si="1"/>
        <v>53</v>
      </c>
      <c r="B55" s="20" t="s">
        <v>154</v>
      </c>
      <c r="C55" s="20" t="s">
        <v>155</v>
      </c>
      <c r="D55" s="20" t="s">
        <v>38</v>
      </c>
      <c r="E55" s="41" t="str">
        <f t="shared" si="0"/>
        <v>Agroecological practices &amp; alternatives to conventional; Soil health; Ecology &amp; biodiversity; Social &amp; community impacts; Economic status, jobs &amp; livelihoods; Resource management &amp; circularity; GHGs &amp; climate mitigation</v>
      </c>
      <c r="F55" s="20" t="str">
        <f>'Topics &amp; contexts'!$A$3</f>
        <v>Agroecological practices &amp; alternatives to conventional</v>
      </c>
      <c r="G55" s="20" t="str">
        <f>'Topics &amp; contexts'!$A$10</f>
        <v>Soil health</v>
      </c>
      <c r="H55" s="20" t="str">
        <f>'Topics &amp; contexts'!$A$9</f>
        <v>Ecology &amp; biodiversity</v>
      </c>
      <c r="I55" s="20" t="str">
        <f>'Topics &amp; contexts'!$A$18</f>
        <v>Social &amp; community impacts</v>
      </c>
      <c r="J55" s="20" t="str">
        <f>'Topics &amp; contexts'!$A$23</f>
        <v>Economic status, jobs &amp; livelihoods</v>
      </c>
      <c r="K55" s="20" t="str">
        <f>'Topics &amp; contexts'!$A$13</f>
        <v>Resource management &amp; circularity</v>
      </c>
      <c r="L55" s="20" t="str">
        <f>'Topics &amp; contexts'!$A$14</f>
        <v>GHGs &amp; climate mitigation</v>
      </c>
      <c r="M55" s="20"/>
      <c r="N55" s="20"/>
      <c r="O55" s="21" t="s">
        <v>57</v>
      </c>
      <c r="P55" s="21" t="s">
        <v>135</v>
      </c>
    </row>
    <row r="56" spans="1:16" ht="60" x14ac:dyDescent="0.25">
      <c r="A56" s="42">
        <f t="shared" si="1"/>
        <v>54</v>
      </c>
      <c r="B56" s="20" t="s">
        <v>156</v>
      </c>
      <c r="C56" s="20" t="s">
        <v>157</v>
      </c>
      <c r="D56" s="20" t="s">
        <v>158</v>
      </c>
      <c r="E56" s="41" t="str">
        <f t="shared" si="0"/>
        <v>Agroecological practices &amp; alternatives to conventional; Ecology &amp; biodiversity; Soil health; Economic status, jobs &amp; livelihoods; Resource management &amp; circularity</v>
      </c>
      <c r="F56" s="20" t="str">
        <f>'Topics &amp; contexts'!$A$3</f>
        <v>Agroecological practices &amp; alternatives to conventional</v>
      </c>
      <c r="G56" s="20" t="str">
        <f>'Topics &amp; contexts'!$A$9</f>
        <v>Ecology &amp; biodiversity</v>
      </c>
      <c r="H56" s="20" t="str">
        <f>'Topics &amp; contexts'!$A$10</f>
        <v>Soil health</v>
      </c>
      <c r="I56" s="20" t="str">
        <f>'Topics &amp; contexts'!$A$23</f>
        <v>Economic status, jobs &amp; livelihoods</v>
      </c>
      <c r="J56" s="20" t="str">
        <f>'Topics &amp; contexts'!$A$13</f>
        <v>Resource management &amp; circularity</v>
      </c>
      <c r="K56" s="20"/>
      <c r="L56" s="20"/>
      <c r="M56" s="20"/>
      <c r="N56" s="20"/>
      <c r="O56" s="21"/>
      <c r="P56" s="21"/>
    </row>
    <row r="57" spans="1:16" ht="60" x14ac:dyDescent="0.25">
      <c r="A57" s="42">
        <f t="shared" si="1"/>
        <v>55</v>
      </c>
      <c r="B57" s="20" t="s">
        <v>159</v>
      </c>
      <c r="C57" s="20" t="s">
        <v>157</v>
      </c>
      <c r="D57" s="20" t="s">
        <v>158</v>
      </c>
      <c r="E57" s="41" t="str">
        <f t="shared" si="0"/>
        <v>Agroecological practices &amp; alternatives to conventional; Resource management &amp; circularity; Ecology &amp; biodiversity; Soil health</v>
      </c>
      <c r="F57" s="20" t="str">
        <f>'Topics &amp; contexts'!$A$3</f>
        <v>Agroecological practices &amp; alternatives to conventional</v>
      </c>
      <c r="G57" s="20" t="str">
        <f>'Topics &amp; contexts'!$A$13</f>
        <v>Resource management &amp; circularity</v>
      </c>
      <c r="H57" s="20" t="str">
        <f>'Topics &amp; contexts'!$A$9</f>
        <v>Ecology &amp; biodiversity</v>
      </c>
      <c r="I57" s="20" t="str">
        <f>'Topics &amp; contexts'!$A$10</f>
        <v>Soil health</v>
      </c>
      <c r="J57" s="20"/>
      <c r="K57" s="20"/>
      <c r="L57" s="20"/>
      <c r="M57" s="20"/>
      <c r="N57" s="20"/>
      <c r="O57" s="21"/>
      <c r="P57" s="21"/>
    </row>
    <row r="58" spans="1:16" ht="60" x14ac:dyDescent="0.25">
      <c r="A58" s="42">
        <f t="shared" si="1"/>
        <v>56</v>
      </c>
      <c r="B58" s="20" t="s">
        <v>160</v>
      </c>
      <c r="C58" s="20" t="s">
        <v>161</v>
      </c>
      <c r="D58" s="20" t="s">
        <v>38</v>
      </c>
      <c r="E58" s="41" t="str">
        <f t="shared" si="0"/>
        <v>Scale up opportunities &amp; barriers; Economic status, jobs &amp; livelihoods; Ecology &amp; biodiversity; Social &amp; community impacts</v>
      </c>
      <c r="F58" s="20" t="str">
        <f>'Topics &amp; contexts'!A27</f>
        <v>Scale up opportunities &amp; barriers</v>
      </c>
      <c r="G58" s="20" t="str">
        <f>'Topics &amp; contexts'!$A$23</f>
        <v>Economic status, jobs &amp; livelihoods</v>
      </c>
      <c r="H58" s="20"/>
      <c r="I58" s="20" t="str">
        <f>'Topics &amp; contexts'!$A$9</f>
        <v>Ecology &amp; biodiversity</v>
      </c>
      <c r="J58" s="20" t="str">
        <f>'Topics &amp; contexts'!$A$18</f>
        <v>Social &amp; community impacts</v>
      </c>
      <c r="K58" s="20"/>
      <c r="L58" s="20"/>
      <c r="M58" s="20"/>
      <c r="N58" s="20"/>
      <c r="O58" s="21" t="s">
        <v>162</v>
      </c>
      <c r="P58" s="21" t="s">
        <v>34</v>
      </c>
    </row>
    <row r="59" spans="1:16" ht="60" x14ac:dyDescent="0.25">
      <c r="A59" s="42">
        <f t="shared" si="1"/>
        <v>57</v>
      </c>
      <c r="B59" s="20" t="s">
        <v>163</v>
      </c>
      <c r="C59" s="20" t="s">
        <v>164</v>
      </c>
      <c r="D59" s="20" t="s">
        <v>38</v>
      </c>
      <c r="E59" s="41" t="str">
        <f t="shared" si="0"/>
        <v>Agroecological practices &amp; alternatives to conventional; Soil health; Ecology &amp; biodiversity; Resource management &amp; circularity; GHGs &amp; climate mitigation</v>
      </c>
      <c r="F59" s="20" t="str">
        <f>'Topics &amp; contexts'!$A$3</f>
        <v>Agroecological practices &amp; alternatives to conventional</v>
      </c>
      <c r="G59" s="20"/>
      <c r="H59" s="20" t="str">
        <f>'Topics &amp; contexts'!$A$10</f>
        <v>Soil health</v>
      </c>
      <c r="I59" s="20" t="str">
        <f>'Topics &amp; contexts'!$A$9</f>
        <v>Ecology &amp; biodiversity</v>
      </c>
      <c r="J59" s="20" t="str">
        <f>'Topics &amp; contexts'!$A$13</f>
        <v>Resource management &amp; circularity</v>
      </c>
      <c r="K59" s="20" t="str">
        <f>'Topics &amp; contexts'!$A$14</f>
        <v>GHGs &amp; climate mitigation</v>
      </c>
      <c r="L59" s="20"/>
      <c r="M59" s="20"/>
      <c r="N59" s="20"/>
      <c r="O59" s="21" t="s">
        <v>57</v>
      </c>
      <c r="P59" s="21" t="s">
        <v>165</v>
      </c>
    </row>
    <row r="60" spans="1:16" ht="60" x14ac:dyDescent="0.25">
      <c r="A60" s="42">
        <f t="shared" si="1"/>
        <v>58</v>
      </c>
      <c r="B60" s="20" t="s">
        <v>166</v>
      </c>
      <c r="C60" s="20" t="s">
        <v>167</v>
      </c>
      <c r="D60" s="20" t="s">
        <v>38</v>
      </c>
      <c r="E60" s="41" t="str">
        <f t="shared" si="0"/>
        <v>Agroecological practices &amp; alternatives to conventional; Soil health; Ecology &amp; biodiversity; Resource management &amp; circularity; GHGs &amp; climate mitigation</v>
      </c>
      <c r="F60" s="20" t="str">
        <f>'Topics &amp; contexts'!$A$3</f>
        <v>Agroecological practices &amp; alternatives to conventional</v>
      </c>
      <c r="G60" s="20"/>
      <c r="H60" s="20" t="str">
        <f>'Topics &amp; contexts'!$A$10</f>
        <v>Soil health</v>
      </c>
      <c r="I60" s="20" t="str">
        <f>'Topics &amp; contexts'!$A$9</f>
        <v>Ecology &amp; biodiversity</v>
      </c>
      <c r="J60" s="20" t="str">
        <f>'Topics &amp; contexts'!$A$13</f>
        <v>Resource management &amp; circularity</v>
      </c>
      <c r="K60" s="20" t="str">
        <f>'Topics &amp; contexts'!$A$14</f>
        <v>GHGs &amp; climate mitigation</v>
      </c>
      <c r="L60" s="20"/>
      <c r="M60" s="20"/>
      <c r="N60" s="20"/>
      <c r="O60" s="21" t="s">
        <v>57</v>
      </c>
      <c r="P60" s="21" t="s">
        <v>73</v>
      </c>
    </row>
    <row r="61" spans="1:16" ht="30" x14ac:dyDescent="0.25">
      <c r="A61" s="42">
        <f t="shared" si="1"/>
        <v>59</v>
      </c>
      <c r="B61" s="20" t="s">
        <v>168</v>
      </c>
      <c r="C61" s="20" t="s">
        <v>169</v>
      </c>
      <c r="D61" s="20" t="s">
        <v>63</v>
      </c>
      <c r="E61" s="41" t="str">
        <f t="shared" si="0"/>
        <v>GHGs &amp; climate mitigation; Tools, tech &amp; appropriate innovation; Soil health</v>
      </c>
      <c r="F61" s="20" t="str">
        <f>'Topics &amp; contexts'!$A$14</f>
        <v>GHGs &amp; climate mitigation</v>
      </c>
      <c r="G61" s="20" t="str">
        <f>'Topics &amp; contexts'!$A$6</f>
        <v>Tools, tech &amp; appropriate innovation</v>
      </c>
      <c r="H61" s="20" t="str">
        <f>'Topics &amp; contexts'!$A$10</f>
        <v>Soil health</v>
      </c>
      <c r="I61" s="20"/>
      <c r="J61" s="20"/>
      <c r="K61" s="20"/>
      <c r="L61" s="20"/>
      <c r="M61" s="20"/>
      <c r="N61" s="20"/>
      <c r="O61" s="21" t="s">
        <v>33</v>
      </c>
      <c r="P61" s="21"/>
    </row>
    <row r="62" spans="1:16" ht="38.25" x14ac:dyDescent="0.25">
      <c r="A62" s="42">
        <f t="shared" si="1"/>
        <v>60</v>
      </c>
      <c r="B62" s="20" t="s">
        <v>170</v>
      </c>
      <c r="C62" s="20" t="s">
        <v>169</v>
      </c>
      <c r="D62" s="20" t="s">
        <v>63</v>
      </c>
      <c r="E62" s="41" t="str">
        <f t="shared" si="0"/>
        <v>Tools, tech &amp; appropriate innovation; Soil health</v>
      </c>
      <c r="F62" s="20"/>
      <c r="G62" s="20" t="str">
        <f>'Topics &amp; contexts'!$A$6</f>
        <v>Tools, tech &amp; appropriate innovation</v>
      </c>
      <c r="H62" s="20" t="str">
        <f>'Topics &amp; contexts'!$A$10</f>
        <v>Soil health</v>
      </c>
      <c r="I62" s="20"/>
      <c r="J62" s="20"/>
      <c r="K62" s="20"/>
      <c r="L62" s="20"/>
      <c r="M62" s="20"/>
      <c r="N62" s="20"/>
      <c r="O62" s="21" t="s">
        <v>57</v>
      </c>
      <c r="P62" s="21" t="s">
        <v>135</v>
      </c>
    </row>
    <row r="63" spans="1:16" ht="60" x14ac:dyDescent="0.25">
      <c r="A63" s="42">
        <f t="shared" si="1"/>
        <v>61</v>
      </c>
      <c r="B63" s="20" t="s">
        <v>171</v>
      </c>
      <c r="C63" s="20" t="s">
        <v>172</v>
      </c>
      <c r="D63" s="20" t="s">
        <v>38</v>
      </c>
      <c r="E63" s="41" t="str">
        <f t="shared" si="0"/>
        <v>Agroecological practices &amp; alternatives to conventional; Soil health; Resource management &amp; circularity; Ecology &amp; biodiversity</v>
      </c>
      <c r="F63" s="20" t="str">
        <f>'Topics &amp; contexts'!$A$3</f>
        <v>Agroecological practices &amp; alternatives to conventional</v>
      </c>
      <c r="G63" s="20" t="str">
        <f>'Topics &amp; contexts'!$A$10</f>
        <v>Soil health</v>
      </c>
      <c r="H63" s="20" t="str">
        <f>'Topics &amp; contexts'!$A$13</f>
        <v>Resource management &amp; circularity</v>
      </c>
      <c r="I63" s="20" t="str">
        <f>'Topics &amp; contexts'!$A$9</f>
        <v>Ecology &amp; biodiversity</v>
      </c>
      <c r="J63" s="20"/>
      <c r="K63" s="20"/>
      <c r="L63" s="20"/>
      <c r="M63" s="20"/>
      <c r="N63" s="20"/>
      <c r="O63" s="21"/>
      <c r="P63" s="21"/>
    </row>
    <row r="64" spans="1:16" ht="60" x14ac:dyDescent="0.25">
      <c r="A64" s="42">
        <f t="shared" si="1"/>
        <v>62</v>
      </c>
      <c r="B64" s="20" t="s">
        <v>173</v>
      </c>
      <c r="C64" s="20" t="s">
        <v>174</v>
      </c>
      <c r="D64" s="20" t="s">
        <v>38</v>
      </c>
      <c r="E64" s="41" t="str">
        <f t="shared" si="0"/>
        <v>Agroecological practices &amp; alternatives to conventional; Resource management &amp; circularity; Soil health; GHGs &amp; climate mitigation</v>
      </c>
      <c r="F64" s="20" t="str">
        <f>'Topics &amp; contexts'!$A$3</f>
        <v>Agroecological practices &amp; alternatives to conventional</v>
      </c>
      <c r="G64" s="20" t="str">
        <f>'Topics &amp; contexts'!$A$13</f>
        <v>Resource management &amp; circularity</v>
      </c>
      <c r="H64" s="20" t="str">
        <f>'Topics &amp; contexts'!$A$10</f>
        <v>Soil health</v>
      </c>
      <c r="I64" s="20" t="str">
        <f>'Topics &amp; contexts'!$A$14</f>
        <v>GHGs &amp; climate mitigation</v>
      </c>
      <c r="J64" s="20"/>
      <c r="K64" s="20"/>
      <c r="L64" s="20"/>
      <c r="M64" s="20"/>
      <c r="N64" s="20"/>
      <c r="O64" s="21" t="s">
        <v>117</v>
      </c>
      <c r="P64" s="21"/>
    </row>
    <row r="65" spans="1:16" ht="60" x14ac:dyDescent="0.25">
      <c r="A65" s="42">
        <f t="shared" si="1"/>
        <v>63</v>
      </c>
      <c r="B65" s="20" t="s">
        <v>175</v>
      </c>
      <c r="C65" s="20" t="s">
        <v>176</v>
      </c>
      <c r="D65" s="20" t="s">
        <v>38</v>
      </c>
      <c r="E65" s="41" t="str">
        <f t="shared" ref="E65:E128" si="2">_xlfn.TEXTJOIN("; ", TRUE, F65:L65)</f>
        <v>Agroecological practices &amp; alternatives to conventional; Resource management &amp; circularity; Soil health; Tools, tech &amp; appropriate innovation</v>
      </c>
      <c r="F65" s="20" t="str">
        <f>'Topics &amp; contexts'!$A$3</f>
        <v>Agroecological practices &amp; alternatives to conventional</v>
      </c>
      <c r="G65" s="20" t="str">
        <f>'Topics &amp; contexts'!$A$13</f>
        <v>Resource management &amp; circularity</v>
      </c>
      <c r="H65" s="20" t="str">
        <f>'Topics &amp; contexts'!$A$10</f>
        <v>Soil health</v>
      </c>
      <c r="I65" s="20" t="str">
        <f>'Topics &amp; contexts'!$A$6</f>
        <v>Tools, tech &amp; appropriate innovation</v>
      </c>
      <c r="J65" s="20"/>
      <c r="K65" s="20"/>
      <c r="L65" s="20"/>
      <c r="M65" s="20"/>
      <c r="N65" s="20"/>
      <c r="O65" s="21" t="s">
        <v>57</v>
      </c>
      <c r="P65" s="21"/>
    </row>
    <row r="66" spans="1:16" ht="60" x14ac:dyDescent="0.25">
      <c r="A66" s="42">
        <f t="shared" si="1"/>
        <v>64</v>
      </c>
      <c r="B66" s="20" t="s">
        <v>177</v>
      </c>
      <c r="C66" s="20" t="s">
        <v>178</v>
      </c>
      <c r="D66" s="20" t="s">
        <v>38</v>
      </c>
      <c r="E66" s="41" t="str">
        <f t="shared" si="2"/>
        <v>Agroecological practices &amp; alternatives to conventional; Resource management &amp; circularity; Soil health; GHGs &amp; climate mitigation; Tools, tech &amp; appropriate innovation</v>
      </c>
      <c r="F66" s="20" t="str">
        <f>'Topics &amp; contexts'!$A$3</f>
        <v>Agroecological practices &amp; alternatives to conventional</v>
      </c>
      <c r="G66" s="20" t="str">
        <f>'Topics &amp; contexts'!$A$13</f>
        <v>Resource management &amp; circularity</v>
      </c>
      <c r="H66" s="20" t="str">
        <f>'Topics &amp; contexts'!$A$10</f>
        <v>Soil health</v>
      </c>
      <c r="I66" s="20" t="str">
        <f>'Topics &amp; contexts'!$A$14</f>
        <v>GHGs &amp; climate mitigation</v>
      </c>
      <c r="J66" s="20" t="str">
        <f>'Topics &amp; contexts'!$A$6</f>
        <v>Tools, tech &amp; appropriate innovation</v>
      </c>
      <c r="K66" s="20"/>
      <c r="L66" s="20"/>
      <c r="M66" s="20"/>
      <c r="N66" s="20"/>
      <c r="O66" s="21" t="s">
        <v>57</v>
      </c>
      <c r="P66" s="21"/>
    </row>
    <row r="67" spans="1:16" ht="60" x14ac:dyDescent="0.25">
      <c r="A67" s="42">
        <f t="shared" si="1"/>
        <v>65</v>
      </c>
      <c r="B67" s="31" t="s">
        <v>179</v>
      </c>
      <c r="C67" s="20" t="s">
        <v>180</v>
      </c>
      <c r="D67" s="20" t="s">
        <v>38</v>
      </c>
      <c r="E67" s="41" t="str">
        <f t="shared" si="2"/>
        <v>Ecology &amp; biodiversity; Agroecological practices &amp; alternatives to conventional; Soil health</v>
      </c>
      <c r="F67" s="20" t="str">
        <f>'Topics &amp; contexts'!$A$9</f>
        <v>Ecology &amp; biodiversity</v>
      </c>
      <c r="G67" s="20" t="str">
        <f>'Topics &amp; contexts'!$A$3</f>
        <v>Agroecological practices &amp; alternatives to conventional</v>
      </c>
      <c r="H67" s="20" t="str">
        <f>'Topics &amp; contexts'!$A$10</f>
        <v>Soil health</v>
      </c>
      <c r="I67" s="20"/>
      <c r="J67" s="20"/>
      <c r="K67" s="20"/>
      <c r="L67" s="20"/>
      <c r="M67" s="20"/>
      <c r="N67" s="20"/>
      <c r="O67" s="21" t="s">
        <v>57</v>
      </c>
      <c r="P67" s="21" t="s">
        <v>181</v>
      </c>
    </row>
    <row r="68" spans="1:16" ht="90" x14ac:dyDescent="0.25">
      <c r="A68" s="42">
        <f t="shared" si="1"/>
        <v>66</v>
      </c>
      <c r="B68" s="31" t="s">
        <v>411</v>
      </c>
      <c r="C68" s="20" t="s">
        <v>182</v>
      </c>
      <c r="D68" s="20" t="s">
        <v>38</v>
      </c>
      <c r="E68" s="41" t="str">
        <f t="shared" si="2"/>
        <v>Policy &amp; governance; Scale up opportunities &amp; barriers; Land justice</v>
      </c>
      <c r="F68" s="20" t="str">
        <f>'Topics &amp; contexts'!A25</f>
        <v>Policy &amp; governance</v>
      </c>
      <c r="G68" s="20" t="str">
        <f>'Topics &amp; contexts'!A27</f>
        <v>Scale up opportunities &amp; barriers</v>
      </c>
      <c r="H68" s="20" t="str">
        <f>'Topics &amp; contexts'!A16</f>
        <v>Land justice</v>
      </c>
      <c r="I68" s="20"/>
      <c r="J68" s="20"/>
      <c r="K68" s="20"/>
      <c r="L68" s="20"/>
      <c r="M68" s="20"/>
      <c r="N68" s="20"/>
      <c r="O68" s="21" t="s">
        <v>57</v>
      </c>
      <c r="P68" s="21" t="s">
        <v>181</v>
      </c>
    </row>
    <row r="69" spans="1:16" ht="45" x14ac:dyDescent="0.25">
      <c r="A69" s="42">
        <f t="shared" ref="A69:A132" si="3">A68+1</f>
        <v>67</v>
      </c>
      <c r="B69" s="31" t="s">
        <v>183</v>
      </c>
      <c r="C69" s="20" t="s">
        <v>184</v>
      </c>
      <c r="D69" s="20" t="s">
        <v>38</v>
      </c>
      <c r="E69" s="41" t="str">
        <f t="shared" si="2"/>
        <v>Social &amp; community impacts; Systemic change; Yield; Ecology &amp; biodiversity; GHGs &amp; climate mitigation</v>
      </c>
      <c r="F69" s="20"/>
      <c r="G69" s="20" t="str">
        <f>'Topics &amp; contexts'!A18</f>
        <v>Social &amp; community impacts</v>
      </c>
      <c r="H69" s="20" t="str">
        <f>'Topics &amp; contexts'!A28</f>
        <v>Systemic change</v>
      </c>
      <c r="I69" s="20" t="str">
        <f>'Topics &amp; contexts'!$A$4</f>
        <v>Yield</v>
      </c>
      <c r="J69" s="20" t="str">
        <f>'Topics &amp; contexts'!$A$9</f>
        <v>Ecology &amp; biodiversity</v>
      </c>
      <c r="K69" s="20" t="str">
        <f>'Topics &amp; contexts'!$A$14</f>
        <v>GHGs &amp; climate mitigation</v>
      </c>
      <c r="M69" s="20"/>
      <c r="N69" s="20"/>
      <c r="O69" s="21" t="s">
        <v>57</v>
      </c>
      <c r="P69" s="21" t="s">
        <v>181</v>
      </c>
    </row>
    <row r="70" spans="1:16" ht="45" x14ac:dyDescent="0.25">
      <c r="A70" s="42">
        <f t="shared" si="3"/>
        <v>68</v>
      </c>
      <c r="B70" s="20" t="s">
        <v>185</v>
      </c>
      <c r="C70" s="20" t="s">
        <v>186</v>
      </c>
      <c r="D70" s="20" t="s">
        <v>38</v>
      </c>
      <c r="E70" s="41" t="str">
        <f t="shared" si="2"/>
        <v>GHGs &amp; climate mitigation</v>
      </c>
      <c r="F70" s="20" t="str">
        <f>'Topics &amp; contexts'!$A$14</f>
        <v>GHGs &amp; climate mitigation</v>
      </c>
      <c r="G70" s="20"/>
      <c r="H70" s="20"/>
      <c r="I70" s="20"/>
      <c r="J70" s="20"/>
      <c r="K70" s="20"/>
      <c r="L70" s="20"/>
      <c r="M70" s="20" t="s">
        <v>187</v>
      </c>
      <c r="N70" s="20"/>
      <c r="O70" s="21" t="s">
        <v>57</v>
      </c>
      <c r="P70" s="21" t="s">
        <v>181</v>
      </c>
    </row>
    <row r="71" spans="1:16" ht="45" x14ac:dyDescent="0.25">
      <c r="A71" s="42">
        <f t="shared" si="3"/>
        <v>69</v>
      </c>
      <c r="B71" s="20" t="s">
        <v>188</v>
      </c>
      <c r="C71" s="20" t="s">
        <v>189</v>
      </c>
      <c r="D71" s="20" t="s">
        <v>67</v>
      </c>
      <c r="E71" s="41" t="str">
        <f t="shared" si="2"/>
        <v>Scale up opportunities &amp; barriers; Yield</v>
      </c>
      <c r="F71" s="20" t="str">
        <f>'Topics &amp; contexts'!A27</f>
        <v>Scale up opportunities &amp; barriers</v>
      </c>
      <c r="G71" s="20" t="str">
        <f>'Topics &amp; contexts'!$A$4</f>
        <v>Yield</v>
      </c>
      <c r="H71" s="20"/>
      <c r="I71" s="20"/>
      <c r="J71" s="20"/>
      <c r="K71" s="20"/>
      <c r="L71" s="20"/>
      <c r="M71" s="20"/>
      <c r="N71" s="20"/>
      <c r="O71" s="21" t="s">
        <v>57</v>
      </c>
      <c r="P71" s="21" t="s">
        <v>181</v>
      </c>
    </row>
    <row r="72" spans="1:16" ht="45" x14ac:dyDescent="0.25">
      <c r="A72" s="42">
        <f t="shared" si="3"/>
        <v>70</v>
      </c>
      <c r="B72" s="20" t="s">
        <v>190</v>
      </c>
      <c r="C72" s="20" t="s">
        <v>189</v>
      </c>
      <c r="D72" s="20" t="s">
        <v>67</v>
      </c>
      <c r="E72" s="41" t="str">
        <f t="shared" si="2"/>
        <v>Scale up opportunities &amp; barriers; Certification &amp; standards; Yield</v>
      </c>
      <c r="F72" s="20" t="str">
        <f>'Topics &amp; contexts'!$A$27</f>
        <v>Scale up opportunities &amp; barriers</v>
      </c>
      <c r="G72" s="20" t="str">
        <f>'Topics &amp; contexts'!$A$8</f>
        <v>Certification &amp; standards</v>
      </c>
      <c r="H72" s="20" t="str">
        <f>'Topics &amp; contexts'!$A$4</f>
        <v>Yield</v>
      </c>
      <c r="I72" s="20"/>
      <c r="J72" s="20"/>
      <c r="K72" s="20"/>
      <c r="L72" s="20"/>
      <c r="M72" s="20"/>
      <c r="N72" s="20"/>
      <c r="O72" s="21" t="s">
        <v>57</v>
      </c>
      <c r="P72" s="21" t="s">
        <v>181</v>
      </c>
    </row>
    <row r="73" spans="1:16" ht="60" x14ac:dyDescent="0.25">
      <c r="A73" s="42">
        <f t="shared" si="3"/>
        <v>71</v>
      </c>
      <c r="B73" s="20" t="s">
        <v>191</v>
      </c>
      <c r="C73" s="20" t="s">
        <v>192</v>
      </c>
      <c r="D73" s="20" t="s">
        <v>38</v>
      </c>
      <c r="E73" s="41" t="str">
        <f t="shared" si="2"/>
        <v>Scale up opportunities &amp; barriers</v>
      </c>
      <c r="F73" s="20" t="str">
        <f>'Topics &amp; contexts'!$A$27</f>
        <v>Scale up opportunities &amp; barriers</v>
      </c>
      <c r="G73" s="20"/>
      <c r="H73" s="20"/>
      <c r="I73" s="20"/>
      <c r="J73" s="20"/>
      <c r="K73" s="20"/>
      <c r="L73" s="20"/>
      <c r="M73" s="20" t="s">
        <v>193</v>
      </c>
      <c r="N73" s="20"/>
      <c r="O73" s="21" t="s">
        <v>57</v>
      </c>
      <c r="P73" s="21" t="s">
        <v>181</v>
      </c>
    </row>
    <row r="74" spans="1:16" ht="45" x14ac:dyDescent="0.25">
      <c r="A74" s="42">
        <f t="shared" si="3"/>
        <v>72</v>
      </c>
      <c r="B74" s="20" t="s">
        <v>194</v>
      </c>
      <c r="C74" s="20" t="s">
        <v>195</v>
      </c>
      <c r="D74" s="20" t="s">
        <v>67</v>
      </c>
      <c r="E74" s="41" t="str">
        <f t="shared" si="2"/>
        <v>Systemic change; Scale up opportunities &amp; barriers</v>
      </c>
      <c r="F74" s="20" t="str">
        <f>'Topics &amp; contexts'!$A$28</f>
        <v>Systemic change</v>
      </c>
      <c r="G74" s="20" t="str">
        <f>'Topics &amp; contexts'!$A$27</f>
        <v>Scale up opportunities &amp; barriers</v>
      </c>
      <c r="H74" s="20"/>
      <c r="I74" s="20"/>
      <c r="J74" s="20"/>
      <c r="K74" s="20"/>
      <c r="L74" s="20"/>
      <c r="M74" s="20" t="s">
        <v>196</v>
      </c>
      <c r="N74" s="20"/>
      <c r="O74" s="21"/>
      <c r="P74" s="21"/>
    </row>
    <row r="75" spans="1:16" ht="60" x14ac:dyDescent="0.25">
      <c r="A75" s="42">
        <f t="shared" si="3"/>
        <v>73</v>
      </c>
      <c r="B75" s="20" t="s">
        <v>197</v>
      </c>
      <c r="C75" s="20" t="s">
        <v>195</v>
      </c>
      <c r="D75" s="20" t="s">
        <v>67</v>
      </c>
      <c r="E75" s="41" t="str">
        <f t="shared" si="2"/>
        <v>Systemic change; Scale up opportunities &amp; barriers; Agroecological practices &amp; alternatives to conventional</v>
      </c>
      <c r="F75" s="20" t="str">
        <f>'Topics &amp; contexts'!$A$28</f>
        <v>Systemic change</v>
      </c>
      <c r="G75" s="20" t="str">
        <f>'Topics &amp; contexts'!$A$27</f>
        <v>Scale up opportunities &amp; barriers</v>
      </c>
      <c r="H75" s="20" t="str">
        <f>'Topics &amp; contexts'!A3</f>
        <v>Agroecological practices &amp; alternatives to conventional</v>
      </c>
      <c r="I75" s="20"/>
      <c r="J75" s="20"/>
      <c r="K75" s="20"/>
      <c r="L75" s="20"/>
      <c r="M75" s="20" t="s">
        <v>196</v>
      </c>
      <c r="N75" s="20"/>
      <c r="O75" s="21"/>
      <c r="P75" s="21"/>
    </row>
    <row r="76" spans="1:16" ht="30" x14ac:dyDescent="0.25">
      <c r="A76" s="42">
        <f t="shared" si="3"/>
        <v>74</v>
      </c>
      <c r="B76" s="20" t="s">
        <v>198</v>
      </c>
      <c r="C76" s="20" t="s">
        <v>199</v>
      </c>
      <c r="D76" s="20" t="s">
        <v>199</v>
      </c>
      <c r="E76" s="41" t="str">
        <f t="shared" si="2"/>
        <v>Scale up opportunities &amp; barriers; Research; Ecology &amp; biodiversity</v>
      </c>
      <c r="F76" s="20" t="str">
        <f>'Topics &amp; contexts'!$A$27</f>
        <v>Scale up opportunities &amp; barriers</v>
      </c>
      <c r="G76" s="20" t="str">
        <f>'Topics &amp; contexts'!A21</f>
        <v>Research</v>
      </c>
      <c r="H76" s="20" t="str">
        <f>'Topics &amp; contexts'!A9</f>
        <v>Ecology &amp; biodiversity</v>
      </c>
      <c r="I76" s="20"/>
      <c r="J76" s="20"/>
      <c r="K76" s="20"/>
      <c r="L76" s="20"/>
      <c r="M76" s="20" t="s">
        <v>200</v>
      </c>
      <c r="N76" s="20"/>
      <c r="O76" s="20" t="s">
        <v>201</v>
      </c>
      <c r="P76" s="21"/>
    </row>
    <row r="77" spans="1:16" ht="45" x14ac:dyDescent="0.25">
      <c r="A77" s="42">
        <f t="shared" si="3"/>
        <v>75</v>
      </c>
      <c r="B77" s="20" t="s">
        <v>202</v>
      </c>
      <c r="C77" s="20" t="s">
        <v>199</v>
      </c>
      <c r="D77" s="20" t="s">
        <v>199</v>
      </c>
      <c r="E77" s="41" t="str">
        <f t="shared" si="2"/>
        <v>Resilience to shocks (incl. climate change); Communication, advocacy &amp; political engagement; Social &amp; community impacts</v>
      </c>
      <c r="F77" s="20"/>
      <c r="G77" s="20" t="str">
        <f>'Topics &amp; contexts'!$A$7</f>
        <v>Resilience to shocks (incl. climate change)</v>
      </c>
      <c r="H77" s="20" t="str">
        <f>'Topics &amp; contexts'!$A$26</f>
        <v>Communication, advocacy &amp; political engagement</v>
      </c>
      <c r="I77" s="20"/>
      <c r="J77" s="20" t="str">
        <f>'Topics &amp; contexts'!A18</f>
        <v>Social &amp; community impacts</v>
      </c>
      <c r="K77" s="20"/>
      <c r="L77" s="20"/>
      <c r="M77" s="20" t="s">
        <v>203</v>
      </c>
      <c r="N77" s="20"/>
      <c r="O77" s="20" t="s">
        <v>201</v>
      </c>
      <c r="P77" s="21"/>
    </row>
    <row r="78" spans="1:16" ht="60" x14ac:dyDescent="0.25">
      <c r="A78" s="42">
        <f t="shared" si="3"/>
        <v>76</v>
      </c>
      <c r="B78" s="20" t="s">
        <v>204</v>
      </c>
      <c r="C78" s="20" t="s">
        <v>199</v>
      </c>
      <c r="D78" s="20" t="s">
        <v>199</v>
      </c>
      <c r="E78" s="41" t="str">
        <f t="shared" si="2"/>
        <v>Agroecological practices &amp; alternatives to conventional; Yield; Tools, tech &amp; appropriate innovation; Systemic change; Scale up opportunities &amp; barriers</v>
      </c>
      <c r="F78" s="20" t="str">
        <f>'Topics &amp; contexts'!$A$3</f>
        <v>Agroecological practices &amp; alternatives to conventional</v>
      </c>
      <c r="G78" s="20" t="str">
        <f>'Topics &amp; contexts'!$A$4</f>
        <v>Yield</v>
      </c>
      <c r="H78" s="20" t="str">
        <f>'Topics &amp; contexts'!A6</f>
        <v>Tools, tech &amp; appropriate innovation</v>
      </c>
      <c r="I78" s="20" t="str">
        <f>'Topics &amp; contexts'!A28</f>
        <v>Systemic change</v>
      </c>
      <c r="J78" s="20" t="str">
        <f>'Topics &amp; contexts'!A27</f>
        <v>Scale up opportunities &amp; barriers</v>
      </c>
      <c r="M78" s="20" t="s">
        <v>203</v>
      </c>
      <c r="N78" s="20"/>
      <c r="O78" s="20" t="s">
        <v>201</v>
      </c>
      <c r="P78" s="21"/>
    </row>
    <row r="79" spans="1:16" ht="60" x14ac:dyDescent="0.25">
      <c r="A79" s="42">
        <f t="shared" si="3"/>
        <v>77</v>
      </c>
      <c r="B79" s="20" t="s">
        <v>205</v>
      </c>
      <c r="C79" s="20" t="s">
        <v>199</v>
      </c>
      <c r="D79" s="20" t="s">
        <v>199</v>
      </c>
      <c r="E79" s="41" t="str">
        <f t="shared" si="2"/>
        <v>Agroecological practices &amp; alternatives to conventional; Systemic change; Scale up opportunities &amp; barriers</v>
      </c>
      <c r="F79" s="20" t="str">
        <f>'Topics &amp; contexts'!$A$3</f>
        <v>Agroecological practices &amp; alternatives to conventional</v>
      </c>
      <c r="G79" s="20" t="str">
        <f>'Topics &amp; contexts'!$A$28</f>
        <v>Systemic change</v>
      </c>
      <c r="H79" s="20" t="str">
        <f>'Topics &amp; contexts'!A27</f>
        <v>Scale up opportunities &amp; barriers</v>
      </c>
      <c r="I79" s="20"/>
      <c r="J79" s="20"/>
      <c r="K79" s="20"/>
      <c r="L79" s="20"/>
      <c r="M79" s="20"/>
      <c r="N79" s="20"/>
      <c r="O79" s="20" t="s">
        <v>201</v>
      </c>
      <c r="P79" s="21"/>
    </row>
    <row r="80" spans="1:16" ht="30" x14ac:dyDescent="0.25">
      <c r="A80" s="42">
        <f t="shared" si="3"/>
        <v>78</v>
      </c>
      <c r="B80" s="20" t="s">
        <v>206</v>
      </c>
      <c r="C80" s="20" t="s">
        <v>199</v>
      </c>
      <c r="D80" s="20" t="s">
        <v>199</v>
      </c>
      <c r="E80" s="41" t="str">
        <f t="shared" si="2"/>
        <v>Scale up opportunities &amp; barriers; Ecology &amp; biodiversity; Soil health; Yield</v>
      </c>
      <c r="F80" s="20" t="str">
        <f>'Topics &amp; contexts'!A27</f>
        <v>Scale up opportunities &amp; barriers</v>
      </c>
      <c r="G80" s="20" t="str">
        <f>'Topics &amp; contexts'!A9</f>
        <v>Ecology &amp; biodiversity</v>
      </c>
      <c r="H80" s="20" t="str">
        <f>'Topics &amp; contexts'!A10</f>
        <v>Soil health</v>
      </c>
      <c r="I80" s="20"/>
      <c r="J80" s="20" t="str">
        <f>'Topics &amp; contexts'!$A$4</f>
        <v>Yield</v>
      </c>
      <c r="K80" s="20"/>
      <c r="L80" s="20"/>
      <c r="M80" s="20"/>
      <c r="N80" s="20"/>
      <c r="O80" s="20" t="s">
        <v>201</v>
      </c>
      <c r="P80" s="21"/>
    </row>
    <row r="81" spans="1:16" ht="60" x14ac:dyDescent="0.25">
      <c r="A81" s="42">
        <f t="shared" si="3"/>
        <v>79</v>
      </c>
      <c r="B81" s="20" t="s">
        <v>207</v>
      </c>
      <c r="C81" s="20" t="s">
        <v>199</v>
      </c>
      <c r="D81" s="20" t="s">
        <v>199</v>
      </c>
      <c r="E81" s="41" t="str">
        <f t="shared" si="2"/>
        <v>Agroecological practices &amp; alternatives to conventional; Systemic change; Scale up opportunities &amp; barriers</v>
      </c>
      <c r="F81" s="20" t="str">
        <f>'Topics &amp; contexts'!$A$3</f>
        <v>Agroecological practices &amp; alternatives to conventional</v>
      </c>
      <c r="G81" s="20" t="str">
        <f>'Topics &amp; contexts'!$A$28</f>
        <v>Systemic change</v>
      </c>
      <c r="H81" s="20" t="str">
        <f>'Topics &amp; contexts'!A27</f>
        <v>Scale up opportunities &amp; barriers</v>
      </c>
      <c r="I81" s="20"/>
      <c r="J81" s="20"/>
      <c r="K81" s="20"/>
      <c r="L81" s="20"/>
      <c r="M81" s="20"/>
      <c r="N81" s="20"/>
      <c r="O81" s="20" t="s">
        <v>201</v>
      </c>
      <c r="P81" s="21"/>
    </row>
    <row r="82" spans="1:16" ht="60" x14ac:dyDescent="0.25">
      <c r="A82" s="42">
        <f t="shared" si="3"/>
        <v>80</v>
      </c>
      <c r="B82" s="20" t="s">
        <v>208</v>
      </c>
      <c r="C82" s="20" t="s">
        <v>199</v>
      </c>
      <c r="D82" s="20" t="s">
        <v>199</v>
      </c>
      <c r="E82" s="41" t="str">
        <f t="shared" si="2"/>
        <v>Resource management &amp; circularity; Ecology &amp; biodiversity; Water resources; Agroecological practices &amp; alternatives to conventional; Tools, tech &amp; appropriate innovation; Scale up opportunities &amp; barriers; Systemic change</v>
      </c>
      <c r="F82" s="20" t="str">
        <f>'Topics &amp; contexts'!A13</f>
        <v>Resource management &amp; circularity</v>
      </c>
      <c r="G82" s="20" t="str">
        <f>'Topics &amp; contexts'!A9</f>
        <v>Ecology &amp; biodiversity</v>
      </c>
      <c r="H82" s="20" t="str">
        <f>'Topics &amp; contexts'!A11</f>
        <v>Water resources</v>
      </c>
      <c r="I82" s="20" t="str">
        <f>'Topics &amp; contexts'!A3</f>
        <v>Agroecological practices &amp; alternatives to conventional</v>
      </c>
      <c r="J82" s="20" t="str">
        <f>'Topics &amp; contexts'!A6</f>
        <v>Tools, tech &amp; appropriate innovation</v>
      </c>
      <c r="K82" s="20" t="str">
        <f>'Topics &amp; contexts'!A27</f>
        <v>Scale up opportunities &amp; barriers</v>
      </c>
      <c r="L82" s="20" t="str">
        <f>'Topics &amp; contexts'!A28</f>
        <v>Systemic change</v>
      </c>
      <c r="M82" s="20"/>
      <c r="N82" s="20"/>
      <c r="O82" s="20" t="s">
        <v>201</v>
      </c>
      <c r="P82" s="21"/>
    </row>
    <row r="83" spans="1:16" ht="30" x14ac:dyDescent="0.25">
      <c r="A83" s="42">
        <f t="shared" si="3"/>
        <v>81</v>
      </c>
      <c r="B83" s="20" t="s">
        <v>209</v>
      </c>
      <c r="C83" s="20" t="s">
        <v>199</v>
      </c>
      <c r="D83" s="20" t="s">
        <v>199</v>
      </c>
      <c r="E83" s="41" t="str">
        <f t="shared" si="2"/>
        <v>Resource management &amp; circularity; Economic models &amp; financing</v>
      </c>
      <c r="F83" s="20" t="str">
        <f>'Topics &amp; contexts'!A13</f>
        <v>Resource management &amp; circularity</v>
      </c>
      <c r="G83" s="20" t="str">
        <f>'Topics &amp; contexts'!A24</f>
        <v>Economic models &amp; financing</v>
      </c>
      <c r="H83" s="20"/>
      <c r="I83" s="20"/>
      <c r="J83" s="20"/>
      <c r="K83" s="20"/>
      <c r="L83" s="20"/>
      <c r="M83" s="20"/>
      <c r="N83" s="20"/>
      <c r="O83" s="20" t="s">
        <v>201</v>
      </c>
      <c r="P83" s="21"/>
    </row>
    <row r="84" spans="1:16" ht="60" x14ac:dyDescent="0.25">
      <c r="A84" s="42">
        <f t="shared" si="3"/>
        <v>82</v>
      </c>
      <c r="B84" s="20" t="s">
        <v>210</v>
      </c>
      <c r="C84" s="20" t="s">
        <v>199</v>
      </c>
      <c r="D84" s="20" t="s">
        <v>199</v>
      </c>
      <c r="E84" s="41" t="str">
        <f t="shared" si="2"/>
        <v>Systemic change; Scale up opportunities &amp; barriers; Resilience to shocks (incl. climate change); Education, training &amp; knowledge exchange; Communication, advocacy &amp; political engagement; Policy &amp; governance; Economic status, jobs &amp; livelihoods</v>
      </c>
      <c r="F84" s="20" t="str">
        <f>'Topics &amp; contexts'!A28</f>
        <v>Systemic change</v>
      </c>
      <c r="G84" s="20" t="str">
        <f>'Topics &amp; contexts'!A27</f>
        <v>Scale up opportunities &amp; barriers</v>
      </c>
      <c r="H84" s="20" t="str">
        <f>'Topics &amp; contexts'!A7</f>
        <v>Resilience to shocks (incl. climate change)</v>
      </c>
      <c r="I84" s="20" t="str">
        <f>'Topics &amp; contexts'!A20</f>
        <v>Education, training &amp; knowledge exchange</v>
      </c>
      <c r="J84" s="20" t="str">
        <f>'Topics &amp; contexts'!A26</f>
        <v>Communication, advocacy &amp; political engagement</v>
      </c>
      <c r="K84" s="20" t="str">
        <f>'Topics &amp; contexts'!A25</f>
        <v>Policy &amp; governance</v>
      </c>
      <c r="L84" s="20" t="str">
        <f>'Topics &amp; contexts'!A23</f>
        <v>Economic status, jobs &amp; livelihoods</v>
      </c>
      <c r="M84" s="20" t="s">
        <v>211</v>
      </c>
      <c r="N84" s="20"/>
      <c r="O84" s="20" t="s">
        <v>201</v>
      </c>
      <c r="P84" s="21"/>
    </row>
    <row r="85" spans="1:16" ht="30" x14ac:dyDescent="0.25">
      <c r="A85" s="42">
        <f t="shared" si="3"/>
        <v>83</v>
      </c>
      <c r="B85" s="20" t="s">
        <v>212</v>
      </c>
      <c r="C85" s="20" t="s">
        <v>199</v>
      </c>
      <c r="D85" s="20" t="s">
        <v>199</v>
      </c>
      <c r="E85" s="41" t="str">
        <f t="shared" si="2"/>
        <v>Quality of produce; Social &amp; community impacts; Yield</v>
      </c>
      <c r="F85" s="20" t="str">
        <f>'Topics &amp; contexts'!A5</f>
        <v>Quality of produce</v>
      </c>
      <c r="G85" s="20" t="str">
        <f>'Topics &amp; contexts'!A18</f>
        <v>Social &amp; community impacts</v>
      </c>
      <c r="H85" s="20" t="str">
        <f>'Topics &amp; contexts'!$A$4</f>
        <v>Yield</v>
      </c>
      <c r="I85" s="20"/>
      <c r="J85" s="20"/>
      <c r="K85" s="20"/>
      <c r="L85" s="20"/>
      <c r="M85" s="20"/>
      <c r="N85" s="20"/>
      <c r="O85" s="20" t="s">
        <v>57</v>
      </c>
      <c r="P85" s="21"/>
    </row>
    <row r="86" spans="1:16" ht="30" x14ac:dyDescent="0.25">
      <c r="A86" s="42">
        <f t="shared" si="3"/>
        <v>84</v>
      </c>
      <c r="B86" s="20" t="s">
        <v>213</v>
      </c>
      <c r="C86" s="20" t="s">
        <v>199</v>
      </c>
      <c r="D86" s="20" t="s">
        <v>199</v>
      </c>
      <c r="E86" s="41" t="str">
        <f t="shared" si="2"/>
        <v>Social &amp; community impacts</v>
      </c>
      <c r="F86" s="20" t="str">
        <f>'Topics &amp; contexts'!A18</f>
        <v>Social &amp; community impacts</v>
      </c>
      <c r="G86" s="20"/>
      <c r="H86" s="20"/>
      <c r="I86" s="20"/>
      <c r="J86" s="20"/>
      <c r="K86" s="20"/>
      <c r="L86" s="20"/>
      <c r="M86" s="20"/>
      <c r="N86" s="20"/>
      <c r="O86" s="20" t="s">
        <v>57</v>
      </c>
      <c r="P86" s="21"/>
    </row>
    <row r="87" spans="1:16" ht="30" x14ac:dyDescent="0.25">
      <c r="A87" s="42">
        <f t="shared" si="3"/>
        <v>85</v>
      </c>
      <c r="B87" s="20" t="s">
        <v>214</v>
      </c>
      <c r="C87" s="20" t="s">
        <v>199</v>
      </c>
      <c r="D87" s="20" t="s">
        <v>199</v>
      </c>
      <c r="E87" s="41" t="str">
        <f t="shared" si="2"/>
        <v>Education, training &amp; knowledge exchange; Land access &amp; new entrants; Scale up opportunities &amp; barriers</v>
      </c>
      <c r="F87" s="20" t="str">
        <f>'Topics &amp; contexts'!A20</f>
        <v>Education, training &amp; knowledge exchange</v>
      </c>
      <c r="G87" s="20"/>
      <c r="H87" s="20" t="str">
        <f>'Topics &amp; contexts'!A22</f>
        <v>Land access &amp; new entrants</v>
      </c>
      <c r="I87" s="20" t="str">
        <f>'Topics &amp; contexts'!$A$27</f>
        <v>Scale up opportunities &amp; barriers</v>
      </c>
      <c r="J87" s="20"/>
      <c r="K87" s="20"/>
      <c r="L87" s="20"/>
      <c r="M87" s="20"/>
      <c r="N87" s="20"/>
      <c r="O87" s="20" t="s">
        <v>57</v>
      </c>
      <c r="P87" s="21"/>
    </row>
    <row r="88" spans="1:16" ht="30" x14ac:dyDescent="0.25">
      <c r="A88" s="42">
        <f t="shared" si="3"/>
        <v>86</v>
      </c>
      <c r="B88" s="20" t="s">
        <v>215</v>
      </c>
      <c r="C88" s="20" t="s">
        <v>199</v>
      </c>
      <c r="D88" s="20" t="s">
        <v>199</v>
      </c>
      <c r="E88" s="41" t="str">
        <f t="shared" si="2"/>
        <v>Education, training &amp; knowledge exchange; Land access &amp; new entrants</v>
      </c>
      <c r="F88" s="20" t="str">
        <f>'Topics &amp; contexts'!$A$20</f>
        <v>Education, training &amp; knowledge exchange</v>
      </c>
      <c r="G88" s="20" t="str">
        <f>'Topics &amp; contexts'!$A$22</f>
        <v>Land access &amp; new entrants</v>
      </c>
      <c r="H88" s="20"/>
      <c r="I88" s="20"/>
      <c r="J88" s="20"/>
      <c r="K88" s="20"/>
      <c r="L88" s="20"/>
      <c r="M88" s="20"/>
      <c r="N88" s="20"/>
      <c r="O88" s="20" t="s">
        <v>57</v>
      </c>
      <c r="P88" s="21"/>
    </row>
    <row r="89" spans="1:16" ht="30" x14ac:dyDescent="0.25">
      <c r="A89" s="42">
        <f t="shared" si="3"/>
        <v>87</v>
      </c>
      <c r="B89" s="20" t="s">
        <v>216</v>
      </c>
      <c r="C89" s="20" t="s">
        <v>199</v>
      </c>
      <c r="D89" s="20" t="s">
        <v>199</v>
      </c>
      <c r="E89" s="41" t="str">
        <f t="shared" si="2"/>
        <v>Education, training &amp; knowledge exchange; Land access &amp; new entrants; Scale up opportunities &amp; barriers</v>
      </c>
      <c r="F89" s="20" t="str">
        <f>'Topics &amp; contexts'!$A$20</f>
        <v>Education, training &amp; knowledge exchange</v>
      </c>
      <c r="G89" s="20" t="str">
        <f>'Topics &amp; contexts'!$A$22</f>
        <v>Land access &amp; new entrants</v>
      </c>
      <c r="H89" s="20" t="str">
        <f>'Topics &amp; contexts'!$A$27</f>
        <v>Scale up opportunities &amp; barriers</v>
      </c>
      <c r="I89" s="20"/>
      <c r="J89" s="20"/>
      <c r="K89" s="20"/>
      <c r="L89" s="20"/>
      <c r="M89" s="20"/>
      <c r="N89" s="20"/>
      <c r="O89" s="20" t="s">
        <v>57</v>
      </c>
      <c r="P89" s="21"/>
    </row>
    <row r="90" spans="1:16" ht="60" x14ac:dyDescent="0.25">
      <c r="A90" s="42">
        <f t="shared" si="3"/>
        <v>88</v>
      </c>
      <c r="B90" s="20" t="s">
        <v>217</v>
      </c>
      <c r="C90" s="20" t="s">
        <v>199</v>
      </c>
      <c r="D90" s="20" t="s">
        <v>199</v>
      </c>
      <c r="E90" s="41" t="str">
        <f t="shared" si="2"/>
        <v>Scale up opportunities &amp; barriers; Resilience to shocks (incl. climate change); Agroecological practices &amp; alternatives to conventional; Economic status, jobs &amp; livelihoods; Land access &amp; new entrants</v>
      </c>
      <c r="F90" s="20" t="str">
        <f>'Topics &amp; contexts'!$A$27</f>
        <v>Scale up opportunities &amp; barriers</v>
      </c>
      <c r="G90" s="20" t="str">
        <f>'Topics &amp; contexts'!A7</f>
        <v>Resilience to shocks (incl. climate change)</v>
      </c>
      <c r="H90" s="20" t="str">
        <f>'Topics &amp; contexts'!A3</f>
        <v>Agroecological practices &amp; alternatives to conventional</v>
      </c>
      <c r="I90" s="20" t="str">
        <f>'Topics &amp; contexts'!$A$23</f>
        <v>Economic status, jobs &amp; livelihoods</v>
      </c>
      <c r="J90" s="20" t="str">
        <f>'Topics &amp; contexts'!$A$22</f>
        <v>Land access &amp; new entrants</v>
      </c>
      <c r="K90" s="20"/>
      <c r="L90" s="20"/>
      <c r="M90" s="20"/>
      <c r="N90" s="20"/>
      <c r="O90" s="20" t="s">
        <v>57</v>
      </c>
      <c r="P90" s="21"/>
    </row>
    <row r="91" spans="1:16" ht="30" x14ac:dyDescent="0.25">
      <c r="A91" s="42">
        <f t="shared" si="3"/>
        <v>89</v>
      </c>
      <c r="B91" s="20" t="s">
        <v>218</v>
      </c>
      <c r="C91" s="20" t="s">
        <v>199</v>
      </c>
      <c r="D91" s="20" t="s">
        <v>199</v>
      </c>
      <c r="E91" s="41" t="str">
        <f t="shared" si="2"/>
        <v>Economic status, jobs &amp; livelihoods; Land access &amp; new entrants; Land justice; Labour &amp; workers rights; Social &amp; community impacts</v>
      </c>
      <c r="F91" s="20" t="str">
        <f>'Topics &amp; contexts'!$A$23</f>
        <v>Economic status, jobs &amp; livelihoods</v>
      </c>
      <c r="G91" s="20" t="str">
        <f>'Topics &amp; contexts'!$A$22</f>
        <v>Land access &amp; new entrants</v>
      </c>
      <c r="H91" s="20" t="str">
        <f>'Topics &amp; contexts'!A16</f>
        <v>Land justice</v>
      </c>
      <c r="I91" s="20" t="str">
        <f>'Topics &amp; contexts'!A17</f>
        <v>Labour &amp; workers rights</v>
      </c>
      <c r="J91" s="20" t="str">
        <f>'Topics &amp; contexts'!A18</f>
        <v>Social &amp; community impacts</v>
      </c>
      <c r="K91" s="20"/>
      <c r="L91" s="20"/>
      <c r="M91" s="20"/>
      <c r="N91" s="20"/>
      <c r="O91" s="20" t="s">
        <v>57</v>
      </c>
      <c r="P91" s="21"/>
    </row>
    <row r="92" spans="1:16" ht="30" x14ac:dyDescent="0.25">
      <c r="A92" s="42">
        <f t="shared" si="3"/>
        <v>90</v>
      </c>
      <c r="B92" s="20" t="s">
        <v>219</v>
      </c>
      <c r="C92" s="20" t="s">
        <v>199</v>
      </c>
      <c r="D92" s="20" t="s">
        <v>199</v>
      </c>
      <c r="E92" s="41" t="str">
        <f t="shared" si="2"/>
        <v>Scale up opportunities &amp; barriers; Systemic change; Land justice</v>
      </c>
      <c r="F92" s="20" t="str">
        <f>'Topics &amp; contexts'!A27</f>
        <v>Scale up opportunities &amp; barriers</v>
      </c>
      <c r="G92" s="20" t="str">
        <f>'Topics &amp; contexts'!A28</f>
        <v>Systemic change</v>
      </c>
      <c r="H92" s="20"/>
      <c r="I92" s="20" t="str">
        <f>'Topics &amp; contexts'!A16</f>
        <v>Land justice</v>
      </c>
      <c r="J92" s="20"/>
      <c r="K92" s="20"/>
      <c r="L92" s="20"/>
      <c r="M92" s="20"/>
      <c r="N92" s="20"/>
      <c r="O92" s="20" t="s">
        <v>57</v>
      </c>
      <c r="P92" s="21"/>
    </row>
    <row r="93" spans="1:16" ht="30" x14ac:dyDescent="0.25">
      <c r="A93" s="42">
        <f t="shared" si="3"/>
        <v>91</v>
      </c>
      <c r="B93" s="20" t="s">
        <v>220</v>
      </c>
      <c r="C93" s="20" t="s">
        <v>199</v>
      </c>
      <c r="D93" s="20" t="s">
        <v>199</v>
      </c>
      <c r="E93" s="41" t="str">
        <f t="shared" si="2"/>
        <v>Food sovereignty &amp; justice; Economic status, jobs &amp; livelihoods; Yield</v>
      </c>
      <c r="F93" s="20" t="str">
        <f>'Topics &amp; contexts'!A15</f>
        <v>Food sovereignty &amp; justice</v>
      </c>
      <c r="G93" s="20"/>
      <c r="H93" s="20" t="str">
        <f>'Topics &amp; contexts'!A23</f>
        <v>Economic status, jobs &amp; livelihoods</v>
      </c>
      <c r="I93" s="20" t="str">
        <f>'Topics &amp; contexts'!$A$4</f>
        <v>Yield</v>
      </c>
      <c r="J93" s="20"/>
      <c r="K93" s="20"/>
      <c r="L93" s="20"/>
      <c r="M93" s="20"/>
      <c r="N93" s="20"/>
      <c r="O93" s="20" t="s">
        <v>57</v>
      </c>
      <c r="P93" s="21"/>
    </row>
    <row r="94" spans="1:16" ht="45" x14ac:dyDescent="0.25">
      <c r="A94" s="42">
        <f t="shared" si="3"/>
        <v>92</v>
      </c>
      <c r="B94" s="20" t="s">
        <v>221</v>
      </c>
      <c r="C94" s="20" t="s">
        <v>199</v>
      </c>
      <c r="D94" s="20" t="s">
        <v>199</v>
      </c>
      <c r="E94" s="41" t="str">
        <f t="shared" si="2"/>
        <v>Ecology &amp; biodiversity; Soil health; Water resources; Yield</v>
      </c>
      <c r="F94" s="20" t="str">
        <f>'Topics &amp; contexts'!A9</f>
        <v>Ecology &amp; biodiversity</v>
      </c>
      <c r="G94" s="20" t="str">
        <f>'Topics &amp; contexts'!A10</f>
        <v>Soil health</v>
      </c>
      <c r="H94" s="20" t="str">
        <f>'Topics &amp; contexts'!A11</f>
        <v>Water resources</v>
      </c>
      <c r="I94" s="20" t="str">
        <f>'Topics &amp; contexts'!$A$4</f>
        <v>Yield</v>
      </c>
      <c r="J94" s="20"/>
      <c r="K94" s="20"/>
      <c r="L94" s="20"/>
      <c r="M94" s="20"/>
      <c r="N94" s="20"/>
      <c r="O94" s="20" t="s">
        <v>57</v>
      </c>
      <c r="P94" s="21"/>
    </row>
    <row r="95" spans="1:16" ht="30" x14ac:dyDescent="0.25">
      <c r="A95" s="42">
        <f t="shared" si="3"/>
        <v>93</v>
      </c>
      <c r="B95" s="20" t="s">
        <v>222</v>
      </c>
      <c r="C95" s="20" t="s">
        <v>199</v>
      </c>
      <c r="D95" s="20" t="s">
        <v>199</v>
      </c>
      <c r="E95" s="41" t="str">
        <f t="shared" si="2"/>
        <v>Culture, heritage &amp; traditional knowledge; Social &amp; community impacts; Food sovereignty &amp; justice</v>
      </c>
      <c r="F95" s="20" t="str">
        <f>'Topics &amp; contexts'!A19</f>
        <v>Culture, heritage &amp; traditional knowledge</v>
      </c>
      <c r="G95" s="20" t="str">
        <f>'Topics &amp; contexts'!A18</f>
        <v>Social &amp; community impacts</v>
      </c>
      <c r="H95" s="20"/>
      <c r="I95" s="20" t="str">
        <f>'Topics &amp; contexts'!A15</f>
        <v>Food sovereignty &amp; justice</v>
      </c>
      <c r="J95" s="20"/>
      <c r="K95" s="20"/>
      <c r="L95" s="20"/>
      <c r="M95" s="20"/>
      <c r="N95" s="20"/>
      <c r="O95" s="21" t="s">
        <v>57</v>
      </c>
      <c r="P95" s="21"/>
    </row>
    <row r="96" spans="1:16" ht="30" x14ac:dyDescent="0.25">
      <c r="A96" s="42">
        <f t="shared" si="3"/>
        <v>94</v>
      </c>
      <c r="B96" s="20" t="s">
        <v>223</v>
      </c>
      <c r="C96" s="20" t="s">
        <v>199</v>
      </c>
      <c r="D96" s="20" t="s">
        <v>199</v>
      </c>
      <c r="E96" s="41" t="str">
        <f t="shared" si="2"/>
        <v>Scale up opportunities &amp; barriers</v>
      </c>
      <c r="F96" s="20" t="str">
        <f>'Topics &amp; contexts'!A27</f>
        <v>Scale up opportunities &amp; barriers</v>
      </c>
      <c r="G96" s="20"/>
      <c r="H96" s="20"/>
      <c r="I96" s="20"/>
      <c r="J96" s="20"/>
      <c r="K96" s="20"/>
      <c r="L96" s="20"/>
      <c r="M96" s="20"/>
      <c r="N96" s="20"/>
      <c r="O96" s="20" t="s">
        <v>117</v>
      </c>
      <c r="P96" s="21"/>
    </row>
    <row r="97" spans="1:16" ht="45" x14ac:dyDescent="0.25">
      <c r="A97" s="42">
        <f t="shared" si="3"/>
        <v>95</v>
      </c>
      <c r="B97" s="20" t="s">
        <v>224</v>
      </c>
      <c r="C97" s="20" t="s">
        <v>199</v>
      </c>
      <c r="D97" s="20" t="s">
        <v>199</v>
      </c>
      <c r="E97" s="41" t="str">
        <f t="shared" si="2"/>
        <v>Scale up opportunities &amp; barriers; Communication, advocacy &amp; political engagement; Policy &amp; governance</v>
      </c>
      <c r="F97" s="20" t="str">
        <f>'Topics &amp; contexts'!A27</f>
        <v>Scale up opportunities &amp; barriers</v>
      </c>
      <c r="G97" s="20" t="str">
        <f>'Topics &amp; contexts'!A26</f>
        <v>Communication, advocacy &amp; political engagement</v>
      </c>
      <c r="H97" s="20" t="str">
        <f>'Topics &amp; contexts'!A25</f>
        <v>Policy &amp; governance</v>
      </c>
      <c r="I97" s="20"/>
      <c r="J97" s="20"/>
      <c r="K97" s="20"/>
      <c r="L97" s="20"/>
      <c r="M97" s="20" t="s">
        <v>225</v>
      </c>
      <c r="N97" s="20"/>
      <c r="O97" s="20" t="s">
        <v>117</v>
      </c>
      <c r="P97" s="21"/>
    </row>
    <row r="98" spans="1:16" ht="45" x14ac:dyDescent="0.25">
      <c r="A98" s="42">
        <f t="shared" si="3"/>
        <v>96</v>
      </c>
      <c r="B98" s="20" t="s">
        <v>226</v>
      </c>
      <c r="C98" s="20" t="s">
        <v>199</v>
      </c>
      <c r="D98" s="20" t="s">
        <v>199</v>
      </c>
      <c r="E98" s="41" t="str">
        <f t="shared" si="2"/>
        <v>Culture, heritage &amp; traditional knowledge; Education, training &amp; knowledge exchange; Communication, advocacy &amp; political engagement; Food sovereignty &amp; justice</v>
      </c>
      <c r="F98" s="20" t="str">
        <f>'Topics &amp; contexts'!A19</f>
        <v>Culture, heritage &amp; traditional knowledge</v>
      </c>
      <c r="G98" s="20" t="str">
        <f>'Topics &amp; contexts'!A20</f>
        <v>Education, training &amp; knowledge exchange</v>
      </c>
      <c r="H98" s="20" t="str">
        <f>'Topics &amp; contexts'!A26</f>
        <v>Communication, advocacy &amp; political engagement</v>
      </c>
      <c r="I98" s="20" t="str">
        <f>'Topics &amp; contexts'!A15</f>
        <v>Food sovereignty &amp; justice</v>
      </c>
      <c r="J98" s="20"/>
      <c r="K98" s="20"/>
      <c r="L98" s="20"/>
      <c r="M98" s="20"/>
      <c r="N98" s="20"/>
      <c r="O98" s="20" t="s">
        <v>117</v>
      </c>
      <c r="P98" s="21"/>
    </row>
    <row r="99" spans="1:16" ht="30" x14ac:dyDescent="0.25">
      <c r="A99" s="42">
        <f t="shared" si="3"/>
        <v>97</v>
      </c>
      <c r="B99" s="20" t="s">
        <v>227</v>
      </c>
      <c r="C99" s="20" t="s">
        <v>199</v>
      </c>
      <c r="D99" s="20" t="s">
        <v>199</v>
      </c>
      <c r="E99" s="41" t="str">
        <f t="shared" si="2"/>
        <v>Scale up opportunities &amp; barriers; Systemic change</v>
      </c>
      <c r="F99" s="20" t="str">
        <f>'Topics &amp; contexts'!A27</f>
        <v>Scale up opportunities &amp; barriers</v>
      </c>
      <c r="G99" s="20" t="str">
        <f>'Topics &amp; contexts'!A28</f>
        <v>Systemic change</v>
      </c>
      <c r="H99" s="20"/>
      <c r="I99" s="20"/>
      <c r="J99" s="20"/>
      <c r="K99" s="20"/>
      <c r="L99" s="20"/>
      <c r="M99" s="20"/>
      <c r="N99" s="20"/>
      <c r="O99" s="20" t="s">
        <v>117</v>
      </c>
      <c r="P99" s="21"/>
    </row>
    <row r="100" spans="1:16" ht="60" x14ac:dyDescent="0.25">
      <c r="A100" s="42">
        <f t="shared" si="3"/>
        <v>98</v>
      </c>
      <c r="B100" s="20" t="s">
        <v>340</v>
      </c>
      <c r="C100" s="20" t="s">
        <v>199</v>
      </c>
      <c r="D100" s="20" t="s">
        <v>199</v>
      </c>
      <c r="E100" s="41" t="str">
        <f t="shared" si="2"/>
        <v>Systemic change; Culture, heritage &amp; traditional knowledge</v>
      </c>
      <c r="F100" s="20" t="str">
        <f>'Topics &amp; contexts'!A28</f>
        <v>Systemic change</v>
      </c>
      <c r="G100" s="20" t="str">
        <f>'Topics &amp; contexts'!A19</f>
        <v>Culture, heritage &amp; traditional knowledge</v>
      </c>
      <c r="H100" s="20"/>
      <c r="I100" s="20"/>
      <c r="J100" s="20"/>
      <c r="K100" s="20"/>
      <c r="L100" s="20"/>
      <c r="M100" s="20"/>
      <c r="N100" s="20"/>
      <c r="O100" s="20" t="s">
        <v>117</v>
      </c>
      <c r="P100" s="21"/>
    </row>
    <row r="101" spans="1:16" ht="30" x14ac:dyDescent="0.25">
      <c r="A101" s="42">
        <f t="shared" si="3"/>
        <v>99</v>
      </c>
      <c r="B101" s="20" t="s">
        <v>228</v>
      </c>
      <c r="C101" s="20" t="s">
        <v>199</v>
      </c>
      <c r="D101" s="20" t="s">
        <v>199</v>
      </c>
      <c r="E101" s="41" t="str">
        <f t="shared" si="2"/>
        <v>Scale up opportunities &amp; barriers; Economic models &amp; financing; Culture, heritage &amp; traditional knowledge; Food sovereignty &amp; justice</v>
      </c>
      <c r="F101" s="20" t="str">
        <f>'Topics &amp; contexts'!A27</f>
        <v>Scale up opportunities &amp; barriers</v>
      </c>
      <c r="G101" s="20" t="str">
        <f>'Topics &amp; contexts'!A24</f>
        <v>Economic models &amp; financing</v>
      </c>
      <c r="H101" s="20" t="str">
        <f>'Topics &amp; contexts'!A19</f>
        <v>Culture, heritage &amp; traditional knowledge</v>
      </c>
      <c r="I101" s="20" t="str">
        <f>'Topics &amp; contexts'!A15</f>
        <v>Food sovereignty &amp; justice</v>
      </c>
      <c r="J101" s="20"/>
      <c r="K101" s="20"/>
      <c r="L101" s="20"/>
      <c r="M101" s="20"/>
      <c r="N101" s="20"/>
      <c r="O101" s="20" t="s">
        <v>117</v>
      </c>
      <c r="P101" s="21"/>
    </row>
    <row r="102" spans="1:16" ht="30" x14ac:dyDescent="0.25">
      <c r="A102" s="42">
        <f t="shared" si="3"/>
        <v>100</v>
      </c>
      <c r="B102" s="20" t="s">
        <v>229</v>
      </c>
      <c r="C102" s="20" t="s">
        <v>199</v>
      </c>
      <c r="D102" s="20" t="s">
        <v>199</v>
      </c>
      <c r="E102" s="41" t="str">
        <f t="shared" si="2"/>
        <v>Scale up opportunities &amp; barriers; Systemic change; Social &amp; community impacts; Education, training &amp; knowledge exchange</v>
      </c>
      <c r="F102" s="20" t="str">
        <f>'Topics &amp; contexts'!A27</f>
        <v>Scale up opportunities &amp; barriers</v>
      </c>
      <c r="G102" s="20" t="str">
        <f>'Topics &amp; contexts'!A28</f>
        <v>Systemic change</v>
      </c>
      <c r="H102" s="20" t="str">
        <f>'Topics &amp; contexts'!A18</f>
        <v>Social &amp; community impacts</v>
      </c>
      <c r="I102" s="20" t="str">
        <f>'Topics &amp; contexts'!A20</f>
        <v>Education, training &amp; knowledge exchange</v>
      </c>
      <c r="J102" s="20"/>
      <c r="K102" s="20"/>
      <c r="L102" s="20"/>
      <c r="M102" s="20"/>
      <c r="N102" s="20"/>
      <c r="O102" s="20" t="s">
        <v>117</v>
      </c>
      <c r="P102" s="21"/>
    </row>
    <row r="103" spans="1:16" ht="60" x14ac:dyDescent="0.25">
      <c r="A103" s="42">
        <f t="shared" si="3"/>
        <v>101</v>
      </c>
      <c r="B103" s="20" t="s">
        <v>230</v>
      </c>
      <c r="C103" s="20" t="s">
        <v>199</v>
      </c>
      <c r="D103" s="20" t="s">
        <v>199</v>
      </c>
      <c r="E103" s="41" t="str">
        <f t="shared" si="2"/>
        <v>Agroecological practices &amp; alternatives to conventional; Tools, tech &amp; appropriate innovation</v>
      </c>
      <c r="F103" s="20" t="str">
        <f>'Topics &amp; contexts'!A3</f>
        <v>Agroecological practices &amp; alternatives to conventional</v>
      </c>
      <c r="G103" s="20" t="str">
        <f>'Topics &amp; contexts'!A6</f>
        <v>Tools, tech &amp; appropriate innovation</v>
      </c>
      <c r="H103" s="20"/>
      <c r="I103" s="20"/>
      <c r="J103" s="20"/>
      <c r="K103" s="20"/>
      <c r="L103" s="20"/>
      <c r="M103" s="20"/>
      <c r="N103" s="20"/>
      <c r="O103" s="20" t="s">
        <v>117</v>
      </c>
      <c r="P103" s="21"/>
    </row>
    <row r="104" spans="1:16" ht="60" x14ac:dyDescent="0.25">
      <c r="A104" s="42">
        <f t="shared" si="3"/>
        <v>102</v>
      </c>
      <c r="B104" s="20" t="s">
        <v>341</v>
      </c>
      <c r="C104" s="20" t="s">
        <v>199</v>
      </c>
      <c r="D104" s="20" t="s">
        <v>199</v>
      </c>
      <c r="E104" s="41" t="str">
        <f t="shared" si="2"/>
        <v>Agroecological practices &amp; alternatives to conventional; Tools, tech &amp; appropriate innovation; Ecology &amp; biodiversity</v>
      </c>
      <c r="F104" s="20" t="str">
        <f>'Topics &amp; contexts'!$A$3</f>
        <v>Agroecological practices &amp; alternatives to conventional</v>
      </c>
      <c r="G104" s="20" t="str">
        <f>'Topics &amp; contexts'!$A$6</f>
        <v>Tools, tech &amp; appropriate innovation</v>
      </c>
      <c r="H104" s="20" t="str">
        <f>'Topics &amp; contexts'!A9</f>
        <v>Ecology &amp; biodiversity</v>
      </c>
      <c r="I104" s="20"/>
      <c r="J104" s="20"/>
      <c r="K104" s="20"/>
      <c r="L104" s="20"/>
      <c r="M104" s="20" t="s">
        <v>231</v>
      </c>
      <c r="N104" s="20"/>
      <c r="O104" s="20" t="s">
        <v>117</v>
      </c>
      <c r="P104" s="21"/>
    </row>
    <row r="105" spans="1:16" ht="30" x14ac:dyDescent="0.25">
      <c r="A105" s="42">
        <f t="shared" si="3"/>
        <v>103</v>
      </c>
      <c r="B105" s="20" t="s">
        <v>232</v>
      </c>
      <c r="C105" s="20" t="s">
        <v>199</v>
      </c>
      <c r="D105" s="20" t="s">
        <v>199</v>
      </c>
      <c r="E105" s="41" t="str">
        <f t="shared" si="2"/>
        <v>Tools, tech &amp; appropriate innovation</v>
      </c>
      <c r="F105" s="20"/>
      <c r="G105" s="20" t="str">
        <f>'Topics &amp; contexts'!$A$6</f>
        <v>Tools, tech &amp; appropriate innovation</v>
      </c>
      <c r="H105" s="20"/>
      <c r="I105" s="20"/>
      <c r="J105" s="20"/>
      <c r="K105" s="20"/>
      <c r="L105" s="20"/>
      <c r="M105" s="20"/>
      <c r="N105" s="20"/>
      <c r="O105" s="20" t="s">
        <v>117</v>
      </c>
      <c r="P105" s="21"/>
    </row>
    <row r="106" spans="1:16" ht="60" x14ac:dyDescent="0.25">
      <c r="A106" s="42">
        <f t="shared" si="3"/>
        <v>104</v>
      </c>
      <c r="B106" s="20" t="s">
        <v>233</v>
      </c>
      <c r="C106" s="20" t="s">
        <v>199</v>
      </c>
      <c r="D106" s="20" t="s">
        <v>199</v>
      </c>
      <c r="E106" s="41" t="str">
        <f t="shared" si="2"/>
        <v>Culture, heritage &amp; traditional knowledge; Social &amp; community impacts; Scale up opportunities &amp; barriers; Communication, advocacy &amp; political engagement; Certification &amp; standards; Quality of produce</v>
      </c>
      <c r="F106" s="20" t="str">
        <f>'Topics &amp; contexts'!A19</f>
        <v>Culture, heritage &amp; traditional knowledge</v>
      </c>
      <c r="G106" s="20" t="str">
        <f>'Topics &amp; contexts'!A18</f>
        <v>Social &amp; community impacts</v>
      </c>
      <c r="H106" s="20" t="str">
        <f>'Topics &amp; contexts'!A27</f>
        <v>Scale up opportunities &amp; barriers</v>
      </c>
      <c r="I106" s="20" t="str">
        <f>'Topics &amp; contexts'!A26</f>
        <v>Communication, advocacy &amp; political engagement</v>
      </c>
      <c r="J106" s="20" t="str">
        <f>'Topics &amp; contexts'!A8</f>
        <v>Certification &amp; standards</v>
      </c>
      <c r="K106" s="20" t="str">
        <f>'Topics &amp; contexts'!A5</f>
        <v>Quality of produce</v>
      </c>
      <c r="L106" s="20"/>
      <c r="M106" s="20"/>
      <c r="N106" s="20"/>
      <c r="O106" s="20" t="s">
        <v>117</v>
      </c>
      <c r="P106" s="21"/>
    </row>
    <row r="107" spans="1:16" ht="30" x14ac:dyDescent="0.25">
      <c r="A107" s="42">
        <f t="shared" si="3"/>
        <v>105</v>
      </c>
      <c r="B107" s="20" t="s">
        <v>234</v>
      </c>
      <c r="C107" s="20" t="s">
        <v>199</v>
      </c>
      <c r="D107" s="20" t="s">
        <v>199</v>
      </c>
      <c r="E107" s="41" t="str">
        <f t="shared" si="2"/>
        <v>Systemic change; Scale up opportunities &amp; barriers; Food sovereignty &amp; justice</v>
      </c>
      <c r="F107" s="20" t="str">
        <f>'Topics &amp; contexts'!A28</f>
        <v>Systemic change</v>
      </c>
      <c r="G107" s="20" t="str">
        <f>'Topics &amp; contexts'!A27</f>
        <v>Scale up opportunities &amp; barriers</v>
      </c>
      <c r="H107" s="20"/>
      <c r="I107" s="20" t="str">
        <f>'Topics &amp; contexts'!A15</f>
        <v>Food sovereignty &amp; justice</v>
      </c>
      <c r="J107" s="20"/>
      <c r="K107" s="20"/>
      <c r="L107" s="20"/>
      <c r="M107" s="20"/>
      <c r="N107" s="20"/>
      <c r="O107" s="20" t="s">
        <v>117</v>
      </c>
      <c r="P107" s="21"/>
    </row>
    <row r="108" spans="1:16" ht="30" x14ac:dyDescent="0.25">
      <c r="A108" s="42">
        <f t="shared" si="3"/>
        <v>106</v>
      </c>
      <c r="B108" s="20" t="s">
        <v>235</v>
      </c>
      <c r="C108" s="20" t="s">
        <v>199</v>
      </c>
      <c r="D108" s="20" t="s">
        <v>199</v>
      </c>
      <c r="E108" s="41" t="str">
        <f t="shared" si="2"/>
        <v>Culture, heritage &amp; traditional knowledge; Social &amp; community impacts; Education, training &amp; knowledge exchange</v>
      </c>
      <c r="F108" s="20" t="str">
        <f>'Topics &amp; contexts'!A19</f>
        <v>Culture, heritage &amp; traditional knowledge</v>
      </c>
      <c r="G108" s="20" t="str">
        <f>'Topics &amp; contexts'!A18</f>
        <v>Social &amp; community impacts</v>
      </c>
      <c r="H108" s="20" t="str">
        <f>'Topics &amp; contexts'!A20</f>
        <v>Education, training &amp; knowledge exchange</v>
      </c>
      <c r="I108" s="20"/>
      <c r="J108" s="20"/>
      <c r="K108" s="20"/>
      <c r="L108" s="20"/>
      <c r="M108" s="20"/>
      <c r="N108" s="20"/>
      <c r="O108" s="20" t="s">
        <v>117</v>
      </c>
      <c r="P108" s="21"/>
    </row>
    <row r="109" spans="1:16" ht="45" x14ac:dyDescent="0.25">
      <c r="A109" s="42">
        <f t="shared" si="3"/>
        <v>107</v>
      </c>
      <c r="B109" s="20" t="s">
        <v>236</v>
      </c>
      <c r="C109" s="20" t="s">
        <v>199</v>
      </c>
      <c r="D109" s="20" t="s">
        <v>199</v>
      </c>
      <c r="E109" s="41" t="str">
        <f t="shared" si="2"/>
        <v>Food sovereignty &amp; justice; Land justice; Systemic change; Communication, advocacy &amp; political engagement</v>
      </c>
      <c r="F109" s="20" t="str">
        <f>'Topics &amp; contexts'!A15</f>
        <v>Food sovereignty &amp; justice</v>
      </c>
      <c r="G109" s="20" t="str">
        <f>'Topics &amp; contexts'!A16</f>
        <v>Land justice</v>
      </c>
      <c r="H109" s="20" t="str">
        <f>'Topics &amp; contexts'!A28</f>
        <v>Systemic change</v>
      </c>
      <c r="I109" s="20" t="str">
        <f>'Topics &amp; contexts'!A26</f>
        <v>Communication, advocacy &amp; political engagement</v>
      </c>
      <c r="J109" s="20"/>
      <c r="K109" s="20"/>
      <c r="L109" s="20"/>
      <c r="M109" s="20"/>
      <c r="N109" s="20"/>
      <c r="O109" s="20" t="s">
        <v>117</v>
      </c>
      <c r="P109" s="21"/>
    </row>
    <row r="110" spans="1:16" ht="45" x14ac:dyDescent="0.25">
      <c r="A110" s="42">
        <f t="shared" si="3"/>
        <v>108</v>
      </c>
      <c r="B110" s="20" t="s">
        <v>237</v>
      </c>
      <c r="C110" s="20" t="s">
        <v>199</v>
      </c>
      <c r="D110" s="20" t="s">
        <v>199</v>
      </c>
      <c r="E110" s="41" t="str">
        <f t="shared" si="2"/>
        <v>Social &amp; community impacts; Communication, advocacy &amp; political engagement; Systemic change; Food sovereignty &amp; justice; Economic models &amp; financing; Culture, heritage &amp; traditional knowledge</v>
      </c>
      <c r="F110" s="20" t="str">
        <f>'Topics &amp; contexts'!A18</f>
        <v>Social &amp; community impacts</v>
      </c>
      <c r="G110" s="20" t="str">
        <f>'Topics &amp; contexts'!A26</f>
        <v>Communication, advocacy &amp; political engagement</v>
      </c>
      <c r="H110" s="20" t="str">
        <f>'Topics &amp; contexts'!A28</f>
        <v>Systemic change</v>
      </c>
      <c r="I110" s="20" t="str">
        <f>'Topics &amp; contexts'!A15</f>
        <v>Food sovereignty &amp; justice</v>
      </c>
      <c r="J110" s="20" t="str">
        <f>'Topics &amp; contexts'!A24</f>
        <v>Economic models &amp; financing</v>
      </c>
      <c r="K110" s="20" t="str">
        <f>'Topics &amp; contexts'!A19</f>
        <v>Culture, heritage &amp; traditional knowledge</v>
      </c>
      <c r="L110" s="20"/>
      <c r="M110" s="20"/>
      <c r="N110" s="20"/>
      <c r="O110" s="20" t="s">
        <v>117</v>
      </c>
      <c r="P110" s="21"/>
    </row>
    <row r="111" spans="1:16" ht="30" x14ac:dyDescent="0.25">
      <c r="A111" s="42">
        <f t="shared" si="3"/>
        <v>109</v>
      </c>
      <c r="B111" s="20" t="s">
        <v>238</v>
      </c>
      <c r="C111" s="20" t="s">
        <v>199</v>
      </c>
      <c r="D111" s="20" t="s">
        <v>199</v>
      </c>
      <c r="E111" s="41" t="str">
        <f t="shared" si="2"/>
        <v>Culture, heritage &amp; traditional knowledge; Quality of produce; Scale up opportunities &amp; barriers; Systemic change</v>
      </c>
      <c r="F111" s="20" t="str">
        <f>'Topics &amp; contexts'!A19</f>
        <v>Culture, heritage &amp; traditional knowledge</v>
      </c>
      <c r="G111" s="20" t="str">
        <f>'Topics &amp; contexts'!A5</f>
        <v>Quality of produce</v>
      </c>
      <c r="H111" s="20" t="str">
        <f>'Topics &amp; contexts'!A27</f>
        <v>Scale up opportunities &amp; barriers</v>
      </c>
      <c r="I111" s="20" t="str">
        <f>'Topics &amp; contexts'!A28</f>
        <v>Systemic change</v>
      </c>
      <c r="K111" s="20"/>
      <c r="L111" s="20"/>
      <c r="M111" s="20"/>
      <c r="N111" s="20"/>
      <c r="O111" s="20" t="s">
        <v>117</v>
      </c>
      <c r="P111" s="21"/>
    </row>
    <row r="112" spans="1:16" ht="30" x14ac:dyDescent="0.25">
      <c r="A112" s="42">
        <f t="shared" si="3"/>
        <v>110</v>
      </c>
      <c r="B112" s="20" t="s">
        <v>239</v>
      </c>
      <c r="C112" s="20" t="s">
        <v>199</v>
      </c>
      <c r="D112" s="20" t="s">
        <v>199</v>
      </c>
      <c r="E112" s="41" t="str">
        <f t="shared" si="2"/>
        <v>Culture, heritage &amp; traditional knowledge; Scale up opportunities &amp; barriers</v>
      </c>
      <c r="F112" s="20"/>
      <c r="G112" s="20" t="str">
        <f>'Topics &amp; contexts'!A19</f>
        <v>Culture, heritage &amp; traditional knowledge</v>
      </c>
      <c r="H112" s="20" t="str">
        <f>'Topics &amp; contexts'!A27</f>
        <v>Scale up opportunities &amp; barriers</v>
      </c>
      <c r="I112" s="20"/>
      <c r="J112" s="20"/>
      <c r="K112" s="20"/>
      <c r="L112" s="20"/>
      <c r="M112" s="20"/>
      <c r="N112" s="20"/>
      <c r="O112" s="20" t="s">
        <v>117</v>
      </c>
      <c r="P112" s="21"/>
    </row>
    <row r="113" spans="1:16" ht="30" x14ac:dyDescent="0.25">
      <c r="A113" s="42">
        <f t="shared" si="3"/>
        <v>111</v>
      </c>
      <c r="B113" s="20" t="s">
        <v>240</v>
      </c>
      <c r="C113" s="20" t="s">
        <v>199</v>
      </c>
      <c r="D113" s="20" t="s">
        <v>199</v>
      </c>
      <c r="E113" s="41" t="str">
        <f t="shared" si="2"/>
        <v>Culture, heritage &amp; traditional knowledge; Economic models &amp; financing</v>
      </c>
      <c r="F113" s="20" t="str">
        <f>'Topics &amp; contexts'!A19</f>
        <v>Culture, heritage &amp; traditional knowledge</v>
      </c>
      <c r="G113" s="20" t="str">
        <f>'Topics &amp; contexts'!A24</f>
        <v>Economic models &amp; financing</v>
      </c>
      <c r="H113" s="20"/>
      <c r="I113" s="20"/>
      <c r="J113" s="20"/>
      <c r="K113" s="20"/>
      <c r="L113" s="20"/>
      <c r="M113" s="20"/>
      <c r="N113" s="20"/>
      <c r="O113" s="20" t="s">
        <v>117</v>
      </c>
      <c r="P113" s="21"/>
    </row>
    <row r="114" spans="1:16" ht="30" x14ac:dyDescent="0.25">
      <c r="A114" s="42">
        <f t="shared" si="3"/>
        <v>112</v>
      </c>
      <c r="B114" s="20" t="s">
        <v>241</v>
      </c>
      <c r="C114" s="20" t="s">
        <v>199</v>
      </c>
      <c r="D114" s="20" t="s">
        <v>199</v>
      </c>
      <c r="E114" s="41" t="str">
        <f t="shared" si="2"/>
        <v>Economic models &amp; financing</v>
      </c>
      <c r="F114" s="20" t="str">
        <f>'Topics &amp; contexts'!A24</f>
        <v>Economic models &amp; financing</v>
      </c>
      <c r="G114" s="20"/>
      <c r="H114" s="20"/>
      <c r="I114" s="20"/>
      <c r="J114" s="20"/>
      <c r="K114" s="20"/>
      <c r="L114" s="20"/>
      <c r="M114" s="20"/>
      <c r="N114" s="20"/>
      <c r="O114" s="20" t="s">
        <v>117</v>
      </c>
      <c r="P114" s="21"/>
    </row>
    <row r="115" spans="1:16" ht="45" x14ac:dyDescent="0.25">
      <c r="A115" s="42">
        <f t="shared" si="3"/>
        <v>113</v>
      </c>
      <c r="B115" s="20" t="s">
        <v>242</v>
      </c>
      <c r="C115" s="20" t="s">
        <v>199</v>
      </c>
      <c r="D115" s="20" t="s">
        <v>199</v>
      </c>
      <c r="E115" s="41" t="str">
        <f t="shared" si="2"/>
        <v>Scale up opportunities &amp; barriers; Systemic change; Policy &amp; governance; Communication, advocacy &amp; political engagement</v>
      </c>
      <c r="F115" s="20" t="str">
        <f>'Topics &amp; contexts'!A27</f>
        <v>Scale up opportunities &amp; barriers</v>
      </c>
      <c r="G115" s="20" t="str">
        <f>'Topics &amp; contexts'!A28</f>
        <v>Systemic change</v>
      </c>
      <c r="H115" s="20" t="str">
        <f>'Topics &amp; contexts'!A25</f>
        <v>Policy &amp; governance</v>
      </c>
      <c r="I115" s="20" t="str">
        <f>'Topics &amp; contexts'!A26</f>
        <v>Communication, advocacy &amp; political engagement</v>
      </c>
      <c r="J115" s="20"/>
      <c r="K115" s="20"/>
      <c r="L115" s="20"/>
      <c r="M115" s="20"/>
      <c r="N115" s="20"/>
      <c r="O115" s="20" t="s">
        <v>117</v>
      </c>
      <c r="P115" s="21"/>
    </row>
    <row r="116" spans="1:16" ht="30" x14ac:dyDescent="0.25">
      <c r="A116" s="42">
        <f t="shared" si="3"/>
        <v>114</v>
      </c>
      <c r="B116" s="20" t="s">
        <v>243</v>
      </c>
      <c r="C116" s="20" t="s">
        <v>199</v>
      </c>
      <c r="D116" s="20" t="s">
        <v>199</v>
      </c>
      <c r="E116" s="41" t="str">
        <f t="shared" si="2"/>
        <v>Culture, heritage &amp; traditional knowledge; Social &amp; community impacts; Economic models &amp; financing</v>
      </c>
      <c r="F116" s="20" t="str">
        <f>'Topics &amp; contexts'!A19</f>
        <v>Culture, heritage &amp; traditional knowledge</v>
      </c>
      <c r="G116" s="20" t="str">
        <f>'Topics &amp; contexts'!A18</f>
        <v>Social &amp; community impacts</v>
      </c>
      <c r="H116" s="20" t="str">
        <f>'Topics &amp; contexts'!A24</f>
        <v>Economic models &amp; financing</v>
      </c>
      <c r="I116" s="20"/>
      <c r="J116" s="20"/>
      <c r="K116" s="20"/>
      <c r="L116" s="20"/>
      <c r="M116" s="20"/>
      <c r="N116" s="20"/>
      <c r="O116" s="20" t="s">
        <v>117</v>
      </c>
      <c r="P116" s="21"/>
    </row>
    <row r="117" spans="1:16" ht="45" x14ac:dyDescent="0.25">
      <c r="A117" s="42">
        <f t="shared" si="3"/>
        <v>115</v>
      </c>
      <c r="B117" s="20" t="s">
        <v>244</v>
      </c>
      <c r="C117" s="20" t="s">
        <v>199</v>
      </c>
      <c r="D117" s="20" t="s">
        <v>199</v>
      </c>
      <c r="E117" s="41" t="str">
        <f t="shared" si="2"/>
        <v>Communication, advocacy &amp; political engagement; Scale up opportunities &amp; barriers; Systemic change</v>
      </c>
      <c r="F117" s="20" t="str">
        <f>'Topics &amp; contexts'!A26</f>
        <v>Communication, advocacy &amp; political engagement</v>
      </c>
      <c r="G117" s="20" t="str">
        <f>'Topics &amp; contexts'!A27</f>
        <v>Scale up opportunities &amp; barriers</v>
      </c>
      <c r="H117" s="20" t="str">
        <f>'Topics &amp; contexts'!A28</f>
        <v>Systemic change</v>
      </c>
      <c r="I117" s="20"/>
      <c r="J117" s="20"/>
      <c r="K117" s="20"/>
      <c r="L117" s="20"/>
      <c r="M117" s="20"/>
      <c r="N117" s="20"/>
      <c r="O117" s="20" t="s">
        <v>117</v>
      </c>
      <c r="P117" s="21"/>
    </row>
    <row r="118" spans="1:16" ht="30" x14ac:dyDescent="0.25">
      <c r="A118" s="42">
        <f t="shared" si="3"/>
        <v>116</v>
      </c>
      <c r="B118" s="20" t="s">
        <v>245</v>
      </c>
      <c r="C118" s="20" t="s">
        <v>199</v>
      </c>
      <c r="D118" s="20" t="s">
        <v>199</v>
      </c>
      <c r="E118" s="41" t="str">
        <f t="shared" si="2"/>
        <v>Land justice; Economic models &amp; financing; Policy &amp; governance; Land access &amp; new entrants</v>
      </c>
      <c r="F118" s="20" t="str">
        <f>'Topics &amp; contexts'!A16</f>
        <v>Land justice</v>
      </c>
      <c r="G118" s="20" t="str">
        <f>'Topics &amp; contexts'!A24</f>
        <v>Economic models &amp; financing</v>
      </c>
      <c r="H118" s="20" t="str">
        <f>'Topics &amp; contexts'!A25</f>
        <v>Policy &amp; governance</v>
      </c>
      <c r="I118" s="20" t="str">
        <f>'Topics &amp; contexts'!A22</f>
        <v>Land access &amp; new entrants</v>
      </c>
      <c r="J118" s="20"/>
      <c r="K118" s="20"/>
      <c r="L118" s="20"/>
      <c r="M118" s="20"/>
      <c r="N118" s="20"/>
      <c r="O118" s="20" t="s">
        <v>33</v>
      </c>
      <c r="P118" s="21"/>
    </row>
    <row r="119" spans="1:16" ht="45" x14ac:dyDescent="0.25">
      <c r="A119" s="42">
        <f t="shared" si="3"/>
        <v>117</v>
      </c>
      <c r="B119" s="20" t="s">
        <v>246</v>
      </c>
      <c r="C119" s="20" t="s">
        <v>199</v>
      </c>
      <c r="D119" s="20" t="s">
        <v>199</v>
      </c>
      <c r="E119" s="41" t="str">
        <f t="shared" si="2"/>
        <v>Land access &amp; new entrants; Land justice; Education, training &amp; knowledge exchange</v>
      </c>
      <c r="F119" s="20" t="str">
        <f>'Topics &amp; contexts'!$A$22</f>
        <v>Land access &amp; new entrants</v>
      </c>
      <c r="G119" s="20" t="str">
        <f>'Topics &amp; contexts'!$A$16</f>
        <v>Land justice</v>
      </c>
      <c r="H119" s="20" t="str">
        <f>'Topics &amp; contexts'!$A$20</f>
        <v>Education, training &amp; knowledge exchange</v>
      </c>
      <c r="I119" s="20"/>
      <c r="J119" s="20"/>
      <c r="K119" s="20"/>
      <c r="L119" s="20"/>
      <c r="M119" s="20" t="s">
        <v>247</v>
      </c>
      <c r="N119" s="20"/>
      <c r="O119" s="20" t="s">
        <v>248</v>
      </c>
      <c r="P119" s="21"/>
    </row>
    <row r="120" spans="1:16" ht="60" x14ac:dyDescent="0.25">
      <c r="A120" s="42">
        <f t="shared" si="3"/>
        <v>118</v>
      </c>
      <c r="B120" s="20" t="s">
        <v>249</v>
      </c>
      <c r="C120" s="20" t="s">
        <v>199</v>
      </c>
      <c r="D120" s="20" t="s">
        <v>199</v>
      </c>
      <c r="E120" s="41" t="str">
        <f t="shared" si="2"/>
        <v>Land access &amp; new entrants; Land justice; Economic status, jobs &amp; livelihoods; Resilience to shocks (incl. climate change); Scale up opportunities &amp; barriers; Economic models &amp; financing</v>
      </c>
      <c r="F120" s="20" t="str">
        <f>'Topics &amp; contexts'!$A$22</f>
        <v>Land access &amp; new entrants</v>
      </c>
      <c r="G120" s="20" t="str">
        <f>'Topics &amp; contexts'!$A$16</f>
        <v>Land justice</v>
      </c>
      <c r="H120" s="20"/>
      <c r="I120" s="20" t="str">
        <f>'Topics &amp; contexts'!A23</f>
        <v>Economic status, jobs &amp; livelihoods</v>
      </c>
      <c r="J120" s="20" t="str">
        <f>'Topics &amp; contexts'!A7</f>
        <v>Resilience to shocks (incl. climate change)</v>
      </c>
      <c r="K120" s="20" t="str">
        <f>'Topics &amp; contexts'!A27</f>
        <v>Scale up opportunities &amp; barriers</v>
      </c>
      <c r="L120" s="20" t="str">
        <f>'Topics &amp; contexts'!A24</f>
        <v>Economic models &amp; financing</v>
      </c>
      <c r="M120" s="20" t="s">
        <v>247</v>
      </c>
      <c r="N120" s="20"/>
      <c r="O120" s="20" t="s">
        <v>248</v>
      </c>
      <c r="P120" s="21"/>
    </row>
    <row r="121" spans="1:16" ht="30" x14ac:dyDescent="0.25">
      <c r="A121" s="42">
        <f t="shared" si="3"/>
        <v>119</v>
      </c>
      <c r="B121" s="20" t="s">
        <v>250</v>
      </c>
      <c r="C121" s="20" t="s">
        <v>199</v>
      </c>
      <c r="D121" s="20" t="s">
        <v>199</v>
      </c>
      <c r="E121" s="41" t="str">
        <f t="shared" si="2"/>
        <v>Social &amp; community impacts; Quality of produce</v>
      </c>
      <c r="F121" s="20" t="str">
        <f>'Topics &amp; contexts'!A18</f>
        <v>Social &amp; community impacts</v>
      </c>
      <c r="G121" s="20"/>
      <c r="H121" s="20" t="str">
        <f>'Topics &amp; contexts'!A5</f>
        <v>Quality of produce</v>
      </c>
      <c r="I121" s="20"/>
      <c r="J121" s="20"/>
      <c r="K121" s="20"/>
      <c r="L121" s="20"/>
      <c r="M121" s="20" t="s">
        <v>251</v>
      </c>
      <c r="N121" s="20"/>
      <c r="O121" s="20" t="s">
        <v>33</v>
      </c>
      <c r="P121" s="21"/>
    </row>
    <row r="122" spans="1:16" ht="30" x14ac:dyDescent="0.25">
      <c r="A122" s="42">
        <f t="shared" si="3"/>
        <v>120</v>
      </c>
      <c r="B122" s="20" t="s">
        <v>252</v>
      </c>
      <c r="C122" s="20" t="s">
        <v>199</v>
      </c>
      <c r="D122" s="20" t="s">
        <v>199</v>
      </c>
      <c r="E122" s="41" t="str">
        <f t="shared" si="2"/>
        <v>Land access &amp; new entrants; Systemic change; Land justice</v>
      </c>
      <c r="F122" s="20" t="str">
        <f>'Topics &amp; contexts'!A22</f>
        <v>Land access &amp; new entrants</v>
      </c>
      <c r="G122" s="20" t="str">
        <f>'Topics &amp; contexts'!A28</f>
        <v>Systemic change</v>
      </c>
      <c r="H122" s="20" t="str">
        <f>'Topics &amp; contexts'!A16</f>
        <v>Land justice</v>
      </c>
      <c r="I122" s="20"/>
      <c r="J122" s="20"/>
      <c r="K122" s="20"/>
      <c r="L122" s="20"/>
      <c r="M122" s="20"/>
      <c r="N122" s="20"/>
      <c r="O122" s="20" t="s">
        <v>33</v>
      </c>
      <c r="P122" s="21"/>
    </row>
    <row r="123" spans="1:16" ht="30" x14ac:dyDescent="0.25">
      <c r="A123" s="42">
        <f t="shared" si="3"/>
        <v>121</v>
      </c>
      <c r="B123" s="20" t="s">
        <v>253</v>
      </c>
      <c r="C123" s="20" t="s">
        <v>199</v>
      </c>
      <c r="D123" s="20" t="s">
        <v>199</v>
      </c>
      <c r="E123" s="41" t="str">
        <f t="shared" si="2"/>
        <v>Resilience to shocks (incl. climate change); Systemic change</v>
      </c>
      <c r="F123" s="20" t="str">
        <f>'Topics &amp; contexts'!A7</f>
        <v>Resilience to shocks (incl. climate change)</v>
      </c>
      <c r="G123" s="20" t="str">
        <f>'Topics &amp; contexts'!A28</f>
        <v>Systemic change</v>
      </c>
      <c r="H123" s="20"/>
      <c r="I123" s="20"/>
      <c r="J123" s="20"/>
      <c r="K123" s="20"/>
      <c r="L123" s="20"/>
      <c r="M123" s="20" t="s">
        <v>254</v>
      </c>
      <c r="N123" s="20"/>
      <c r="O123" s="20" t="s">
        <v>33</v>
      </c>
      <c r="P123" s="21"/>
    </row>
    <row r="124" spans="1:16" ht="60" x14ac:dyDescent="0.25">
      <c r="A124" s="42">
        <f t="shared" si="3"/>
        <v>122</v>
      </c>
      <c r="B124" s="20" t="s">
        <v>255</v>
      </c>
      <c r="C124" s="20" t="s">
        <v>199</v>
      </c>
      <c r="D124" s="20" t="s">
        <v>199</v>
      </c>
      <c r="E124" s="41" t="str">
        <f t="shared" si="2"/>
        <v>Economic status, jobs &amp; livelihoods; Agroecological practices &amp; alternatives to conventional; Yield</v>
      </c>
      <c r="F124" s="20" t="str">
        <f>'Topics &amp; contexts'!A23</f>
        <v>Economic status, jobs &amp; livelihoods</v>
      </c>
      <c r="G124" s="20" t="str">
        <f>'Topics &amp; contexts'!A3</f>
        <v>Agroecological practices &amp; alternatives to conventional</v>
      </c>
      <c r="H124" s="20" t="str">
        <f>'Topics &amp; contexts'!$A$4</f>
        <v>Yield</v>
      </c>
      <c r="I124" s="20"/>
      <c r="J124" s="20"/>
      <c r="K124" s="20"/>
      <c r="L124" s="20"/>
      <c r="M124" s="20"/>
      <c r="N124" s="20"/>
      <c r="O124" s="20" t="s">
        <v>33</v>
      </c>
      <c r="P124" s="21"/>
    </row>
    <row r="125" spans="1:16" ht="30" x14ac:dyDescent="0.25">
      <c r="A125" s="42">
        <f t="shared" si="3"/>
        <v>123</v>
      </c>
      <c r="B125" s="20" t="s">
        <v>256</v>
      </c>
      <c r="C125" s="20" t="s">
        <v>199</v>
      </c>
      <c r="D125" s="20" t="s">
        <v>199</v>
      </c>
      <c r="E125" s="41" t="str">
        <f t="shared" si="2"/>
        <v>Culture, heritage &amp; traditional knowledge; Quality of produce; Social &amp; community impacts</v>
      </c>
      <c r="F125" s="20" t="str">
        <f>'Topics &amp; contexts'!A19</f>
        <v>Culture, heritage &amp; traditional knowledge</v>
      </c>
      <c r="G125" s="20" t="str">
        <f>'Topics &amp; contexts'!A5</f>
        <v>Quality of produce</v>
      </c>
      <c r="H125" s="20"/>
      <c r="I125" s="20" t="str">
        <f>'Topics &amp; contexts'!A18</f>
        <v>Social &amp; community impacts</v>
      </c>
      <c r="J125" s="20"/>
      <c r="K125" s="20"/>
      <c r="L125" s="20"/>
      <c r="M125" s="20"/>
      <c r="N125" s="20"/>
      <c r="O125" s="20" t="s">
        <v>33</v>
      </c>
      <c r="P125" s="21"/>
    </row>
    <row r="126" spans="1:16" ht="30" x14ac:dyDescent="0.25">
      <c r="A126" s="42">
        <f t="shared" si="3"/>
        <v>124</v>
      </c>
      <c r="B126" s="20" t="s">
        <v>257</v>
      </c>
      <c r="C126" s="20" t="s">
        <v>199</v>
      </c>
      <c r="D126" s="20" t="s">
        <v>199</v>
      </c>
      <c r="E126" s="41" t="str">
        <f t="shared" si="2"/>
        <v>Culture, heritage &amp; traditional knowledge; Education, training &amp; knowledge exchange</v>
      </c>
      <c r="F126" s="20" t="str">
        <f>'Topics &amp; contexts'!A19</f>
        <v>Culture, heritage &amp; traditional knowledge</v>
      </c>
      <c r="G126" s="20" t="str">
        <f>'Topics &amp; contexts'!A20</f>
        <v>Education, training &amp; knowledge exchange</v>
      </c>
      <c r="H126" s="20"/>
      <c r="I126" s="20"/>
      <c r="J126" s="20"/>
      <c r="K126" s="20"/>
      <c r="L126" s="20"/>
      <c r="M126" s="20"/>
      <c r="N126" s="20"/>
      <c r="O126" s="20" t="s">
        <v>33</v>
      </c>
      <c r="P126" s="21"/>
    </row>
    <row r="127" spans="1:16" ht="30" x14ac:dyDescent="0.25">
      <c r="A127" s="42">
        <f t="shared" si="3"/>
        <v>125</v>
      </c>
      <c r="B127" s="20" t="s">
        <v>258</v>
      </c>
      <c r="C127" s="20" t="s">
        <v>199</v>
      </c>
      <c r="D127" s="20" t="s">
        <v>199</v>
      </c>
      <c r="E127" s="41" t="str">
        <f t="shared" si="2"/>
        <v>Quality of produce; Social &amp; community impacts; Culture, heritage &amp; traditional knowledge</v>
      </c>
      <c r="F127" s="20" t="str">
        <f>'Topics &amp; contexts'!A5</f>
        <v>Quality of produce</v>
      </c>
      <c r="G127" s="20" t="str">
        <f>'Topics &amp; contexts'!A18</f>
        <v>Social &amp; community impacts</v>
      </c>
      <c r="H127" s="20" t="str">
        <f>'Topics &amp; contexts'!A19</f>
        <v>Culture, heritage &amp; traditional knowledge</v>
      </c>
      <c r="I127" s="20"/>
      <c r="J127" s="20"/>
      <c r="K127" s="20"/>
      <c r="L127" s="20"/>
      <c r="M127" s="20"/>
      <c r="N127" s="20"/>
      <c r="O127" s="20" t="s">
        <v>33</v>
      </c>
      <c r="P127" s="21"/>
    </row>
    <row r="128" spans="1:16" ht="60" x14ac:dyDescent="0.25">
      <c r="A128" s="42">
        <f t="shared" si="3"/>
        <v>126</v>
      </c>
      <c r="B128" s="20" t="s">
        <v>259</v>
      </c>
      <c r="C128" s="20" t="s">
        <v>199</v>
      </c>
      <c r="D128" s="20" t="s">
        <v>199</v>
      </c>
      <c r="E128" s="41" t="str">
        <f t="shared" si="2"/>
        <v>Agroecological practices &amp; alternatives to conventional; Animal welfare; Scale up opportunities &amp; barriers</v>
      </c>
      <c r="F128" s="20" t="str">
        <f>'Topics &amp; contexts'!A3</f>
        <v>Agroecological practices &amp; alternatives to conventional</v>
      </c>
      <c r="G128" s="20" t="str">
        <f>'Topics &amp; contexts'!A12</f>
        <v>Animal welfare</v>
      </c>
      <c r="H128" s="20" t="str">
        <f>'Topics &amp; contexts'!A27</f>
        <v>Scale up opportunities &amp; barriers</v>
      </c>
      <c r="I128" s="20"/>
      <c r="J128" s="20"/>
      <c r="K128" s="20"/>
      <c r="L128" s="20"/>
      <c r="M128" s="20"/>
      <c r="N128" s="20"/>
      <c r="O128" s="20" t="s">
        <v>33</v>
      </c>
      <c r="P128" s="21"/>
    </row>
    <row r="129" spans="1:16" ht="30" x14ac:dyDescent="0.25">
      <c r="A129" s="42">
        <f t="shared" si="3"/>
        <v>127</v>
      </c>
      <c r="B129" s="20" t="s">
        <v>260</v>
      </c>
      <c r="C129" s="20" t="s">
        <v>199</v>
      </c>
      <c r="D129" s="20" t="s">
        <v>199</v>
      </c>
      <c r="E129" s="41" t="str">
        <f t="shared" ref="E129:E192" si="4">_xlfn.TEXTJOIN("; ", TRUE, F129:L129)</f>
        <v>Economic models &amp; financing; Economic status, jobs &amp; livelihoods; Yield</v>
      </c>
      <c r="F129" s="20" t="str">
        <f>'Topics &amp; contexts'!A24</f>
        <v>Economic models &amp; financing</v>
      </c>
      <c r="G129" s="20" t="str">
        <f>'Topics &amp; contexts'!A23</f>
        <v>Economic status, jobs &amp; livelihoods</v>
      </c>
      <c r="H129" s="20" t="str">
        <f>'Topics &amp; contexts'!$A$4</f>
        <v>Yield</v>
      </c>
      <c r="I129" s="20"/>
      <c r="J129" s="20"/>
      <c r="K129" s="20"/>
      <c r="L129" s="20"/>
      <c r="M129" s="20"/>
      <c r="N129" s="20"/>
      <c r="O129" s="20" t="s">
        <v>33</v>
      </c>
      <c r="P129" s="21"/>
    </row>
    <row r="130" spans="1:16" ht="45" x14ac:dyDescent="0.25">
      <c r="A130" s="42">
        <f t="shared" si="3"/>
        <v>128</v>
      </c>
      <c r="B130" s="20" t="s">
        <v>261</v>
      </c>
      <c r="C130" s="20" t="s">
        <v>199</v>
      </c>
      <c r="D130" s="20" t="s">
        <v>199</v>
      </c>
      <c r="E130" s="41" t="str">
        <f t="shared" si="4"/>
        <v>Communication, advocacy &amp; political engagement; Scale up opportunities &amp; barriers; Systemic change</v>
      </c>
      <c r="F130" s="20" t="str">
        <f>'Topics &amp; contexts'!A26</f>
        <v>Communication, advocacy &amp; political engagement</v>
      </c>
      <c r="G130" s="20" t="str">
        <f>'Topics &amp; contexts'!A27</f>
        <v>Scale up opportunities &amp; barriers</v>
      </c>
      <c r="H130" s="20" t="str">
        <f>'Topics &amp; contexts'!A28</f>
        <v>Systemic change</v>
      </c>
      <c r="I130" s="20"/>
      <c r="J130" s="20"/>
      <c r="K130" s="20"/>
      <c r="L130" s="20"/>
      <c r="M130" s="20"/>
      <c r="N130" s="20"/>
      <c r="O130" s="20" t="s">
        <v>33</v>
      </c>
      <c r="P130" s="21"/>
    </row>
    <row r="131" spans="1:16" ht="45" x14ac:dyDescent="0.25">
      <c r="A131" s="42">
        <f t="shared" si="3"/>
        <v>129</v>
      </c>
      <c r="B131" s="20" t="s">
        <v>262</v>
      </c>
      <c r="C131" s="20" t="s">
        <v>199</v>
      </c>
      <c r="D131" s="20" t="s">
        <v>199</v>
      </c>
      <c r="E131" s="41" t="str">
        <f t="shared" si="4"/>
        <v>Communication, advocacy &amp; political engagement</v>
      </c>
      <c r="F131" s="20" t="str">
        <f>'Topics &amp; contexts'!A26</f>
        <v>Communication, advocacy &amp; political engagement</v>
      </c>
      <c r="G131" s="20"/>
      <c r="H131" s="20"/>
      <c r="I131" s="20"/>
      <c r="J131" s="20"/>
      <c r="K131" s="20"/>
      <c r="L131" s="20"/>
      <c r="M131" s="20"/>
      <c r="N131" s="20"/>
      <c r="O131" s="20" t="s">
        <v>33</v>
      </c>
      <c r="P131" s="21"/>
    </row>
    <row r="132" spans="1:16" ht="45" x14ac:dyDescent="0.25">
      <c r="A132" s="42">
        <f t="shared" si="3"/>
        <v>130</v>
      </c>
      <c r="B132" s="20" t="s">
        <v>263</v>
      </c>
      <c r="C132" s="20" t="s">
        <v>199</v>
      </c>
      <c r="D132" s="20" t="s">
        <v>199</v>
      </c>
      <c r="E132" s="41" t="str">
        <f t="shared" si="4"/>
        <v>Culture, heritage &amp; traditional knowledge; Communication, advocacy &amp; political engagement</v>
      </c>
      <c r="F132" s="20" t="str">
        <f>'Topics &amp; contexts'!A19</f>
        <v>Culture, heritage &amp; traditional knowledge</v>
      </c>
      <c r="G132" s="20" t="str">
        <f>'Topics &amp; contexts'!A26</f>
        <v>Communication, advocacy &amp; political engagement</v>
      </c>
      <c r="H132" s="20"/>
      <c r="I132" s="20"/>
      <c r="J132" s="20"/>
      <c r="K132" s="20"/>
      <c r="L132" s="20"/>
      <c r="M132" s="20"/>
      <c r="N132" s="20"/>
      <c r="O132" s="20" t="s">
        <v>33</v>
      </c>
      <c r="P132" s="21"/>
    </row>
    <row r="133" spans="1:16" ht="45" x14ac:dyDescent="0.25">
      <c r="A133" s="42">
        <f t="shared" ref="A133:A195" si="5">A132+1</f>
        <v>131</v>
      </c>
      <c r="B133" s="20" t="s">
        <v>264</v>
      </c>
      <c r="C133" s="20" t="s">
        <v>199</v>
      </c>
      <c r="D133" s="20" t="s">
        <v>199</v>
      </c>
      <c r="E133" s="41" t="str">
        <f t="shared" si="4"/>
        <v>Communication, advocacy &amp; political engagement; Culture, heritage &amp; traditional knowledge; Social &amp; community impacts; Research</v>
      </c>
      <c r="F133" s="20" t="str">
        <f>'Topics &amp; contexts'!A26</f>
        <v>Communication, advocacy &amp; political engagement</v>
      </c>
      <c r="G133" s="20" t="str">
        <f>'Topics &amp; contexts'!A19</f>
        <v>Culture, heritage &amp; traditional knowledge</v>
      </c>
      <c r="H133" s="20" t="str">
        <f>'Topics &amp; contexts'!A18</f>
        <v>Social &amp; community impacts</v>
      </c>
      <c r="I133" s="20" t="str">
        <f>'Topics &amp; contexts'!A21</f>
        <v>Research</v>
      </c>
      <c r="J133" s="20"/>
      <c r="K133" s="20"/>
      <c r="L133" s="20"/>
      <c r="M133" s="20"/>
      <c r="N133" s="20"/>
      <c r="O133" s="20" t="s">
        <v>33</v>
      </c>
      <c r="P133" s="21"/>
    </row>
    <row r="134" spans="1:16" ht="30" x14ac:dyDescent="0.25">
      <c r="A134" s="42">
        <f t="shared" si="5"/>
        <v>132</v>
      </c>
      <c r="B134" s="20" t="s">
        <v>265</v>
      </c>
      <c r="C134" s="20" t="s">
        <v>199</v>
      </c>
      <c r="D134" s="20" t="s">
        <v>199</v>
      </c>
      <c r="E134" s="41" t="str">
        <f t="shared" si="4"/>
        <v>Policy &amp; governance; Systemic change; Economic models &amp; financing</v>
      </c>
      <c r="F134" s="20" t="str">
        <f>'Topics &amp; contexts'!A25</f>
        <v>Policy &amp; governance</v>
      </c>
      <c r="G134" s="20" t="str">
        <f>'Topics &amp; contexts'!A28</f>
        <v>Systemic change</v>
      </c>
      <c r="H134" s="20" t="str">
        <f>'Topics &amp; contexts'!A24</f>
        <v>Economic models &amp; financing</v>
      </c>
      <c r="I134" s="20"/>
      <c r="J134" s="20"/>
      <c r="K134" s="20"/>
      <c r="L134" s="20"/>
      <c r="M134" s="20"/>
      <c r="N134" s="20"/>
      <c r="O134" s="20" t="s">
        <v>33</v>
      </c>
      <c r="P134" s="21"/>
    </row>
    <row r="135" spans="1:16" ht="30" x14ac:dyDescent="0.25">
      <c r="A135" s="42">
        <f t="shared" si="5"/>
        <v>133</v>
      </c>
      <c r="B135" s="20" t="s">
        <v>266</v>
      </c>
      <c r="C135" s="20" t="s">
        <v>199</v>
      </c>
      <c r="D135" s="20" t="s">
        <v>199</v>
      </c>
      <c r="E135" s="41" t="str">
        <f t="shared" si="4"/>
        <v>Economic status, jobs &amp; livelihoods; Economic models &amp; financing</v>
      </c>
      <c r="F135" s="20" t="str">
        <f>'Topics &amp; contexts'!A23</f>
        <v>Economic status, jobs &amp; livelihoods</v>
      </c>
      <c r="G135" s="20" t="str">
        <f>'Topics &amp; contexts'!A24</f>
        <v>Economic models &amp; financing</v>
      </c>
      <c r="H135" s="20"/>
      <c r="I135" s="20"/>
      <c r="J135" s="20"/>
      <c r="K135" s="20"/>
      <c r="L135" s="20"/>
      <c r="M135" s="20" t="s">
        <v>267</v>
      </c>
      <c r="N135" s="20"/>
      <c r="O135" s="20" t="s">
        <v>268</v>
      </c>
      <c r="P135" s="21"/>
    </row>
    <row r="136" spans="1:16" ht="30" x14ac:dyDescent="0.25">
      <c r="A136" s="42">
        <f t="shared" si="5"/>
        <v>134</v>
      </c>
      <c r="B136" s="20" t="s">
        <v>269</v>
      </c>
      <c r="C136" s="20" t="s">
        <v>199</v>
      </c>
      <c r="D136" s="20" t="s">
        <v>199</v>
      </c>
      <c r="E136" s="41" t="str">
        <f t="shared" si="4"/>
        <v>Economic status, jobs &amp; livelihoods; Scale up opportunities &amp; barriers; Economic models &amp; financing</v>
      </c>
      <c r="F136" s="20" t="str">
        <f>'Topics &amp; contexts'!A23</f>
        <v>Economic status, jobs &amp; livelihoods</v>
      </c>
      <c r="G136" s="20" t="str">
        <f>'Topics &amp; contexts'!A27</f>
        <v>Scale up opportunities &amp; barriers</v>
      </c>
      <c r="H136" s="20" t="str">
        <f>'Topics &amp; contexts'!A24</f>
        <v>Economic models &amp; financing</v>
      </c>
      <c r="I136" s="20"/>
      <c r="J136" s="20"/>
      <c r="K136" s="20"/>
      <c r="L136" s="20"/>
      <c r="M136" s="20"/>
      <c r="N136" s="20"/>
      <c r="O136" s="20" t="s">
        <v>268</v>
      </c>
      <c r="P136" s="21"/>
    </row>
    <row r="137" spans="1:16" ht="30" x14ac:dyDescent="0.25">
      <c r="A137" s="42">
        <f t="shared" si="5"/>
        <v>135</v>
      </c>
      <c r="B137" s="20" t="s">
        <v>270</v>
      </c>
      <c r="C137" s="20" t="s">
        <v>199</v>
      </c>
      <c r="D137" s="20" t="s">
        <v>199</v>
      </c>
      <c r="E137" s="41" t="str">
        <f t="shared" si="4"/>
        <v>Economic models &amp; financing; Economic status, jobs &amp; livelihoods; Systemic change</v>
      </c>
      <c r="F137" s="20" t="str">
        <f>'Topics &amp; contexts'!A24</f>
        <v>Economic models &amp; financing</v>
      </c>
      <c r="G137" s="20" t="str">
        <f>'Topics &amp; contexts'!A23</f>
        <v>Economic status, jobs &amp; livelihoods</v>
      </c>
      <c r="H137" s="20" t="str">
        <f>'Topics &amp; contexts'!A28</f>
        <v>Systemic change</v>
      </c>
      <c r="I137" s="20"/>
      <c r="J137" s="20"/>
      <c r="K137" s="20"/>
      <c r="L137" s="20"/>
      <c r="M137" s="20"/>
      <c r="N137" s="20"/>
      <c r="O137" s="20" t="s">
        <v>268</v>
      </c>
      <c r="P137" s="21"/>
    </row>
    <row r="138" spans="1:16" ht="30" x14ac:dyDescent="0.25">
      <c r="A138" s="42">
        <f t="shared" si="5"/>
        <v>136</v>
      </c>
      <c r="B138" s="20" t="s">
        <v>271</v>
      </c>
      <c r="C138" s="20" t="s">
        <v>199</v>
      </c>
      <c r="D138" s="20" t="s">
        <v>199</v>
      </c>
      <c r="E138" s="41" t="str">
        <f t="shared" si="4"/>
        <v>Culture, heritage &amp; traditional knowledge; Social &amp; community impacts</v>
      </c>
      <c r="F138" s="20" t="str">
        <f>'Topics &amp; contexts'!A19</f>
        <v>Culture, heritage &amp; traditional knowledge</v>
      </c>
      <c r="G138" s="20" t="str">
        <f>'Topics &amp; contexts'!A18</f>
        <v>Social &amp; community impacts</v>
      </c>
      <c r="H138" s="20"/>
      <c r="I138" s="20"/>
      <c r="J138" s="20"/>
      <c r="K138" s="20"/>
      <c r="L138" s="20"/>
      <c r="M138" s="20"/>
      <c r="N138" s="20"/>
      <c r="O138" s="20" t="s">
        <v>268</v>
      </c>
      <c r="P138" s="21"/>
    </row>
    <row r="139" spans="1:16" ht="45" x14ac:dyDescent="0.25">
      <c r="A139" s="42">
        <f t="shared" si="5"/>
        <v>137</v>
      </c>
      <c r="B139" s="20" t="s">
        <v>272</v>
      </c>
      <c r="C139" s="20" t="s">
        <v>199</v>
      </c>
      <c r="D139" s="20" t="s">
        <v>199</v>
      </c>
      <c r="E139" s="41" t="str">
        <f t="shared" si="4"/>
        <v>Scale up opportunities &amp; barriers; Research</v>
      </c>
      <c r="F139" s="20" t="str">
        <f>'Topics &amp; contexts'!A27</f>
        <v>Scale up opportunities &amp; barriers</v>
      </c>
      <c r="G139" s="20" t="str">
        <f>'Topics &amp; contexts'!A21</f>
        <v>Research</v>
      </c>
      <c r="H139" s="20"/>
      <c r="I139" s="20"/>
      <c r="J139" s="20"/>
      <c r="K139" s="20"/>
      <c r="L139" s="20"/>
      <c r="M139" s="20"/>
      <c r="N139" s="20"/>
      <c r="O139" s="20" t="s">
        <v>268</v>
      </c>
      <c r="P139" s="21"/>
    </row>
    <row r="140" spans="1:16" ht="30" x14ac:dyDescent="0.25">
      <c r="A140" s="42">
        <f t="shared" si="5"/>
        <v>138</v>
      </c>
      <c r="B140" s="20" t="s">
        <v>273</v>
      </c>
      <c r="C140" s="20" t="s">
        <v>199</v>
      </c>
      <c r="D140" s="20" t="s">
        <v>199</v>
      </c>
      <c r="E140" s="41" t="str">
        <f t="shared" si="4"/>
        <v>Certification &amp; standards</v>
      </c>
      <c r="F140" s="20" t="str">
        <f>'Topics &amp; contexts'!A8</f>
        <v>Certification &amp; standards</v>
      </c>
      <c r="G140" s="20"/>
      <c r="H140" s="20"/>
      <c r="I140" s="20"/>
      <c r="J140" s="20"/>
      <c r="K140" s="20"/>
      <c r="L140" s="20"/>
      <c r="M140" s="20"/>
      <c r="N140" s="20"/>
      <c r="O140" s="20" t="s">
        <v>268</v>
      </c>
      <c r="P140" s="21"/>
    </row>
    <row r="141" spans="1:16" ht="60" x14ac:dyDescent="0.25">
      <c r="A141" s="42">
        <f t="shared" si="5"/>
        <v>139</v>
      </c>
      <c r="B141" s="20" t="s">
        <v>274</v>
      </c>
      <c r="C141" s="20" t="s">
        <v>199</v>
      </c>
      <c r="D141" s="20" t="s">
        <v>199</v>
      </c>
      <c r="E141" s="41" t="str">
        <f t="shared" si="4"/>
        <v>Certification &amp; standards; Agroecological practices &amp; alternatives to conventional; Communication, advocacy &amp; political engagement</v>
      </c>
      <c r="F141" s="20" t="str">
        <f>'Topics &amp; contexts'!A8</f>
        <v>Certification &amp; standards</v>
      </c>
      <c r="G141" s="20" t="str">
        <f>'Topics &amp; contexts'!A3</f>
        <v>Agroecological practices &amp; alternatives to conventional</v>
      </c>
      <c r="H141" s="20" t="str">
        <f>'Topics &amp; contexts'!A26</f>
        <v>Communication, advocacy &amp; political engagement</v>
      </c>
      <c r="I141" s="20"/>
      <c r="J141" s="20"/>
      <c r="K141" s="20"/>
      <c r="L141" s="20"/>
      <c r="M141" s="20"/>
      <c r="N141" s="20"/>
      <c r="O141" s="20" t="s">
        <v>268</v>
      </c>
      <c r="P141" s="21"/>
    </row>
    <row r="142" spans="1:16" ht="30" x14ac:dyDescent="0.25">
      <c r="A142" s="42">
        <f t="shared" si="5"/>
        <v>140</v>
      </c>
      <c r="B142" s="20" t="s">
        <v>275</v>
      </c>
      <c r="C142" s="20" t="s">
        <v>199</v>
      </c>
      <c r="D142" s="20" t="s">
        <v>199</v>
      </c>
      <c r="E142" s="41" t="str">
        <f t="shared" si="4"/>
        <v>Quality of produce; Economic status, jobs &amp; livelihoods</v>
      </c>
      <c r="F142" s="20" t="str">
        <f>'Topics &amp; contexts'!A5</f>
        <v>Quality of produce</v>
      </c>
      <c r="G142" s="20" t="str">
        <f>'Topics &amp; contexts'!A23</f>
        <v>Economic status, jobs &amp; livelihoods</v>
      </c>
      <c r="H142" s="20"/>
      <c r="I142" s="20"/>
      <c r="J142" s="20"/>
      <c r="K142" s="20"/>
      <c r="L142" s="20"/>
      <c r="M142" s="20"/>
      <c r="N142" s="20"/>
      <c r="O142" s="20" t="s">
        <v>268</v>
      </c>
      <c r="P142" s="21"/>
    </row>
    <row r="143" spans="1:16" ht="30" x14ac:dyDescent="0.25">
      <c r="A143" s="42">
        <f t="shared" si="5"/>
        <v>141</v>
      </c>
      <c r="B143" s="20" t="s">
        <v>276</v>
      </c>
      <c r="C143" s="20" t="s">
        <v>199</v>
      </c>
      <c r="D143" s="20" t="s">
        <v>199</v>
      </c>
      <c r="E143" s="41" t="str">
        <f t="shared" si="4"/>
        <v>GHGs &amp; climate mitigation; Economic models &amp; financing; Soil health</v>
      </c>
      <c r="F143" s="20" t="str">
        <f>'Topics &amp; contexts'!A14</f>
        <v>GHGs &amp; climate mitigation</v>
      </c>
      <c r="G143" s="20" t="str">
        <f>'Topics &amp; contexts'!A24</f>
        <v>Economic models &amp; financing</v>
      </c>
      <c r="H143" s="20" t="str">
        <f>'Topics &amp; contexts'!A10</f>
        <v>Soil health</v>
      </c>
      <c r="I143" s="20"/>
      <c r="J143" s="20"/>
      <c r="K143" s="20"/>
      <c r="L143" s="20"/>
      <c r="M143" s="20" t="s">
        <v>277</v>
      </c>
      <c r="N143" s="20"/>
      <c r="O143" s="20" t="s">
        <v>268</v>
      </c>
      <c r="P143" s="21"/>
    </row>
    <row r="144" spans="1:16" ht="30" x14ac:dyDescent="0.25">
      <c r="A144" s="42">
        <f t="shared" si="5"/>
        <v>142</v>
      </c>
      <c r="B144" s="20" t="s">
        <v>278</v>
      </c>
      <c r="C144" s="20" t="s">
        <v>199</v>
      </c>
      <c r="D144" s="20" t="s">
        <v>199</v>
      </c>
      <c r="E144" s="41" t="str">
        <f t="shared" si="4"/>
        <v>GHGs &amp; climate mitigation; Animal welfare</v>
      </c>
      <c r="F144" s="20" t="str">
        <f>'Topics &amp; contexts'!A14</f>
        <v>GHGs &amp; climate mitigation</v>
      </c>
      <c r="G144" s="20" t="str">
        <f>'Topics &amp; contexts'!A12</f>
        <v>Animal welfare</v>
      </c>
      <c r="H144" s="20"/>
      <c r="I144" s="20"/>
      <c r="J144" s="20"/>
      <c r="K144" s="20"/>
      <c r="L144" s="20"/>
      <c r="M144" s="20"/>
      <c r="N144" s="20"/>
      <c r="O144" s="20" t="s">
        <v>268</v>
      </c>
      <c r="P144" s="21"/>
    </row>
    <row r="145" spans="1:16" ht="30" x14ac:dyDescent="0.25">
      <c r="A145" s="42">
        <f t="shared" si="5"/>
        <v>143</v>
      </c>
      <c r="B145" s="20" t="s">
        <v>399</v>
      </c>
      <c r="C145" s="20" t="s">
        <v>199</v>
      </c>
      <c r="D145" s="20" t="s">
        <v>199</v>
      </c>
      <c r="E145" s="41" t="str">
        <f t="shared" si="4"/>
        <v>Yield; Resource management &amp; circularity; Social &amp; community impacts; Economic status, jobs &amp; livelihoods; Quality of produce</v>
      </c>
      <c r="F145" s="20" t="str">
        <f>'Topics &amp; contexts'!$A$4</f>
        <v>Yield</v>
      </c>
      <c r="G145" s="20" t="str">
        <f>'Topics &amp; contexts'!A13</f>
        <v>Resource management &amp; circularity</v>
      </c>
      <c r="H145" s="20" t="str">
        <f>'Topics &amp; contexts'!A18</f>
        <v>Social &amp; community impacts</v>
      </c>
      <c r="I145" s="20" t="str">
        <f>'Topics &amp; contexts'!A23</f>
        <v>Economic status, jobs &amp; livelihoods</v>
      </c>
      <c r="J145" s="1" t="str">
        <f>'Topics &amp; contexts'!A5</f>
        <v>Quality of produce</v>
      </c>
      <c r="K145" s="20"/>
      <c r="L145" s="20"/>
      <c r="M145" s="20"/>
      <c r="N145" s="20"/>
      <c r="O145" s="20" t="s">
        <v>57</v>
      </c>
      <c r="P145" s="21" t="s">
        <v>73</v>
      </c>
    </row>
    <row r="146" spans="1:16" ht="45" x14ac:dyDescent="0.25">
      <c r="A146" s="42">
        <f t="shared" si="5"/>
        <v>144</v>
      </c>
      <c r="B146" s="20" t="s">
        <v>279</v>
      </c>
      <c r="C146" s="20" t="s">
        <v>199</v>
      </c>
      <c r="D146" s="20" t="s">
        <v>199</v>
      </c>
      <c r="E146" s="41" t="str">
        <f t="shared" si="4"/>
        <v>Ecology &amp; biodiversity; Soil health; Water resources; Social &amp; community impacts; Economic status, jobs &amp; livelihoods; GHGs &amp; climate mitigation; Culture, heritage &amp; traditional knowledge</v>
      </c>
      <c r="F146" s="20" t="str">
        <f>'Topics &amp; contexts'!A9</f>
        <v>Ecology &amp; biodiversity</v>
      </c>
      <c r="G146" s="20" t="str">
        <f>'Topics &amp; contexts'!A10</f>
        <v>Soil health</v>
      </c>
      <c r="H146" s="20" t="str">
        <f>'Topics &amp; contexts'!A11</f>
        <v>Water resources</v>
      </c>
      <c r="I146" s="20" t="str">
        <f>'Topics &amp; contexts'!A18</f>
        <v>Social &amp; community impacts</v>
      </c>
      <c r="J146" s="20" t="str">
        <f>'Topics &amp; contexts'!A23</f>
        <v>Economic status, jobs &amp; livelihoods</v>
      </c>
      <c r="K146" s="20" t="str">
        <f>'Topics &amp; contexts'!A14</f>
        <v>GHGs &amp; climate mitigation</v>
      </c>
      <c r="L146" s="20" t="str">
        <f>'Topics &amp; contexts'!A19</f>
        <v>Culture, heritage &amp; traditional knowledge</v>
      </c>
      <c r="M146" s="20"/>
      <c r="N146" s="20"/>
      <c r="O146" s="20" t="s">
        <v>57</v>
      </c>
      <c r="P146" s="21" t="s">
        <v>73</v>
      </c>
    </row>
    <row r="147" spans="1:16" ht="60" x14ac:dyDescent="0.25">
      <c r="A147" s="42">
        <f t="shared" si="5"/>
        <v>145</v>
      </c>
      <c r="B147" s="20" t="s">
        <v>280</v>
      </c>
      <c r="C147" s="20" t="s">
        <v>199</v>
      </c>
      <c r="D147" s="20" t="s">
        <v>199</v>
      </c>
      <c r="E147" s="41" t="str">
        <f t="shared" si="4"/>
        <v>Agroecological practices &amp; alternatives to conventional; Soil health; Ecology &amp; biodiversity; Quality of produce; Animal welfare; Yield</v>
      </c>
      <c r="F147" s="20" t="str">
        <f>'Topics &amp; contexts'!A3</f>
        <v>Agroecological practices &amp; alternatives to conventional</v>
      </c>
      <c r="G147" s="20" t="str">
        <f>'Topics &amp; contexts'!A10</f>
        <v>Soil health</v>
      </c>
      <c r="H147" s="20" t="str">
        <f>'Topics &amp; contexts'!A9</f>
        <v>Ecology &amp; biodiversity</v>
      </c>
      <c r="I147" s="20" t="str">
        <f>'Topics &amp; contexts'!A5</f>
        <v>Quality of produce</v>
      </c>
      <c r="J147" s="20" t="str">
        <f>'Topics &amp; contexts'!A12</f>
        <v>Animal welfare</v>
      </c>
      <c r="K147" s="20" t="str">
        <f>'Topics &amp; contexts'!$A$4</f>
        <v>Yield</v>
      </c>
      <c r="L147" s="20"/>
      <c r="M147" s="20"/>
      <c r="N147" s="20"/>
      <c r="O147" s="20" t="s">
        <v>57</v>
      </c>
      <c r="P147" s="21" t="s">
        <v>73</v>
      </c>
    </row>
    <row r="148" spans="1:16" ht="60" x14ac:dyDescent="0.25">
      <c r="A148" s="42">
        <f t="shared" si="5"/>
        <v>146</v>
      </c>
      <c r="B148" s="20" t="s">
        <v>281</v>
      </c>
      <c r="C148" s="20" t="s">
        <v>199</v>
      </c>
      <c r="D148" s="20" t="s">
        <v>199</v>
      </c>
      <c r="E148" s="41" t="str">
        <f t="shared" si="4"/>
        <v>Agroecological practices &amp; alternatives to conventional</v>
      </c>
      <c r="F148" s="20" t="str">
        <f>'Topics &amp; contexts'!A3</f>
        <v>Agroecological practices &amp; alternatives to conventional</v>
      </c>
      <c r="G148" s="20"/>
      <c r="H148" s="20"/>
      <c r="I148" s="20"/>
      <c r="J148" s="20"/>
      <c r="K148" s="20"/>
      <c r="L148" s="20"/>
      <c r="M148" s="20"/>
      <c r="N148" s="20"/>
      <c r="O148" s="20" t="s">
        <v>57</v>
      </c>
      <c r="P148" s="21" t="s">
        <v>73</v>
      </c>
    </row>
    <row r="149" spans="1:16" x14ac:dyDescent="0.25">
      <c r="A149" s="42">
        <f t="shared" si="5"/>
        <v>147</v>
      </c>
      <c r="B149" s="20" t="s">
        <v>282</v>
      </c>
      <c r="C149" s="20" t="s">
        <v>199</v>
      </c>
      <c r="D149" s="20" t="s">
        <v>199</v>
      </c>
      <c r="E149" s="41" t="str">
        <f t="shared" si="4"/>
        <v>Soil health; Ecology &amp; biodiversity</v>
      </c>
      <c r="F149" s="20"/>
      <c r="G149" s="20" t="str">
        <f>'Topics &amp; contexts'!A10</f>
        <v>Soil health</v>
      </c>
      <c r="H149" s="20" t="str">
        <f>'Topics &amp; contexts'!A9</f>
        <v>Ecology &amp; biodiversity</v>
      </c>
      <c r="I149" s="20"/>
      <c r="J149" s="20"/>
      <c r="K149" s="20"/>
      <c r="L149" s="20"/>
      <c r="M149" s="20"/>
      <c r="N149" s="20"/>
      <c r="O149" s="20" t="s">
        <v>57</v>
      </c>
      <c r="P149" s="21" t="s">
        <v>73</v>
      </c>
    </row>
    <row r="150" spans="1:16" ht="45" x14ac:dyDescent="0.25">
      <c r="A150" s="42">
        <f t="shared" si="5"/>
        <v>148</v>
      </c>
      <c r="B150" s="20" t="s">
        <v>283</v>
      </c>
      <c r="C150" s="20" t="s">
        <v>199</v>
      </c>
      <c r="D150" s="20" t="s">
        <v>199</v>
      </c>
      <c r="E150" s="41" t="str">
        <f t="shared" si="4"/>
        <v>Systemic change; GHGs &amp; climate mitigation; Resilience to shocks (incl. climate change); Social &amp; community impacts</v>
      </c>
      <c r="F150" s="20" t="str">
        <f>'Topics &amp; contexts'!A28</f>
        <v>Systemic change</v>
      </c>
      <c r="G150" s="20" t="str">
        <f>'Topics &amp; contexts'!A14</f>
        <v>GHGs &amp; climate mitigation</v>
      </c>
      <c r="H150" s="20" t="str">
        <f>'Topics &amp; contexts'!A7</f>
        <v>Resilience to shocks (incl. climate change)</v>
      </c>
      <c r="I150" s="20" t="str">
        <f>'Topics &amp; contexts'!A18</f>
        <v>Social &amp; community impacts</v>
      </c>
      <c r="J150" s="20"/>
      <c r="K150" s="20"/>
      <c r="L150" s="20"/>
      <c r="M150" s="20"/>
      <c r="N150" s="20"/>
      <c r="O150" s="20" t="s">
        <v>57</v>
      </c>
      <c r="P150" s="21" t="s">
        <v>73</v>
      </c>
    </row>
    <row r="151" spans="1:16" ht="30" x14ac:dyDescent="0.25">
      <c r="A151" s="42">
        <f t="shared" si="5"/>
        <v>149</v>
      </c>
      <c r="B151" s="20" t="s">
        <v>284</v>
      </c>
      <c r="C151" s="20" t="s">
        <v>199</v>
      </c>
      <c r="D151" s="20" t="s">
        <v>199</v>
      </c>
      <c r="E151" s="41" t="str">
        <f t="shared" si="4"/>
        <v>Tools, tech &amp; appropriate innovation; Yield</v>
      </c>
      <c r="F151" s="20"/>
      <c r="G151" s="20" t="str">
        <f>'Topics &amp; contexts'!A6</f>
        <v>Tools, tech &amp; appropriate innovation</v>
      </c>
      <c r="H151" s="20" t="str">
        <f>'Topics &amp; contexts'!$A$4</f>
        <v>Yield</v>
      </c>
      <c r="I151" s="20"/>
      <c r="J151" s="20"/>
      <c r="K151" s="20"/>
      <c r="L151" s="20"/>
      <c r="M151" s="20"/>
      <c r="N151" s="20"/>
      <c r="O151" s="20" t="s">
        <v>57</v>
      </c>
      <c r="P151" s="21" t="s">
        <v>73</v>
      </c>
    </row>
    <row r="152" spans="1:16" ht="30" x14ac:dyDescent="0.25">
      <c r="A152" s="42">
        <f t="shared" si="5"/>
        <v>150</v>
      </c>
      <c r="B152" s="20" t="s">
        <v>285</v>
      </c>
      <c r="C152" s="20" t="s">
        <v>199</v>
      </c>
      <c r="D152" s="20" t="s">
        <v>199</v>
      </c>
      <c r="E152" s="41" t="str">
        <f t="shared" si="4"/>
        <v>Food sovereignty &amp; justice; Resilience to shocks (incl. climate change); Social &amp; community impacts</v>
      </c>
      <c r="F152" s="20" t="str">
        <f>'Topics &amp; contexts'!A15</f>
        <v>Food sovereignty &amp; justice</v>
      </c>
      <c r="G152" s="20" t="str">
        <f>'Topics &amp; contexts'!A7</f>
        <v>Resilience to shocks (incl. climate change)</v>
      </c>
      <c r="H152" s="20" t="str">
        <f>'Topics &amp; contexts'!A18</f>
        <v>Social &amp; community impacts</v>
      </c>
      <c r="I152" s="20"/>
      <c r="J152" s="20"/>
      <c r="K152" s="20"/>
      <c r="L152" s="20"/>
      <c r="M152" s="20" t="s">
        <v>286</v>
      </c>
      <c r="N152" s="20"/>
      <c r="O152" s="20" t="s">
        <v>57</v>
      </c>
      <c r="P152" s="21" t="s">
        <v>73</v>
      </c>
    </row>
    <row r="153" spans="1:16" ht="30" x14ac:dyDescent="0.25">
      <c r="A153" s="42">
        <f t="shared" si="5"/>
        <v>151</v>
      </c>
      <c r="B153" s="20" t="s">
        <v>287</v>
      </c>
      <c r="C153" s="20" t="s">
        <v>199</v>
      </c>
      <c r="D153" s="20" t="s">
        <v>199</v>
      </c>
      <c r="E153" s="41" t="str">
        <f t="shared" si="4"/>
        <v>Economic models &amp; financing; Food sovereignty &amp; justice</v>
      </c>
      <c r="F153" s="20" t="str">
        <f>'Topics &amp; contexts'!A24</f>
        <v>Economic models &amp; financing</v>
      </c>
      <c r="G153" s="20" t="str">
        <f>'Topics &amp; contexts'!A15</f>
        <v>Food sovereignty &amp; justice</v>
      </c>
      <c r="H153" s="20"/>
      <c r="I153" s="20"/>
      <c r="J153" s="20"/>
      <c r="K153" s="20"/>
      <c r="L153" s="20"/>
      <c r="M153" s="20" t="s">
        <v>288</v>
      </c>
      <c r="N153" s="20"/>
      <c r="O153" s="20" t="s">
        <v>57</v>
      </c>
      <c r="P153" s="21" t="s">
        <v>73</v>
      </c>
    </row>
    <row r="154" spans="1:16" ht="30" x14ac:dyDescent="0.25">
      <c r="A154" s="42">
        <f t="shared" si="5"/>
        <v>152</v>
      </c>
      <c r="B154" s="20" t="s">
        <v>289</v>
      </c>
      <c r="C154" s="20" t="s">
        <v>199</v>
      </c>
      <c r="D154" s="20" t="s">
        <v>199</v>
      </c>
      <c r="E154" s="41" t="str">
        <f t="shared" si="4"/>
        <v>Food sovereignty &amp; justice; Quality of produce; Economic models &amp; financing; Yield</v>
      </c>
      <c r="F154" s="20" t="str">
        <f>'Topics &amp; contexts'!A15</f>
        <v>Food sovereignty &amp; justice</v>
      </c>
      <c r="G154" s="20" t="str">
        <f>'Topics &amp; contexts'!A5</f>
        <v>Quality of produce</v>
      </c>
      <c r="H154" s="20"/>
      <c r="I154" s="20" t="str">
        <f>'Topics &amp; contexts'!A24</f>
        <v>Economic models &amp; financing</v>
      </c>
      <c r="J154" s="20" t="str">
        <f>'Topics &amp; contexts'!$A$4</f>
        <v>Yield</v>
      </c>
      <c r="K154" s="20"/>
      <c r="L154" s="20"/>
      <c r="M154" s="20" t="s">
        <v>290</v>
      </c>
      <c r="N154" s="20"/>
      <c r="O154" s="20" t="s">
        <v>57</v>
      </c>
      <c r="P154" s="21" t="s">
        <v>73</v>
      </c>
    </row>
    <row r="155" spans="1:16" ht="45" x14ac:dyDescent="0.25">
      <c r="A155" s="42">
        <f t="shared" si="5"/>
        <v>153</v>
      </c>
      <c r="B155" s="20" t="s">
        <v>291</v>
      </c>
      <c r="C155" s="20" t="s">
        <v>199</v>
      </c>
      <c r="D155" s="20" t="s">
        <v>199</v>
      </c>
      <c r="E155" s="41" t="str">
        <f t="shared" si="4"/>
        <v>Ecology &amp; biodiversity; Soil health; Water resources; Resource management &amp; circularity; GHGs &amp; climate mitigation; Social &amp; community impacts</v>
      </c>
      <c r="F155" s="20"/>
      <c r="G155" s="20" t="str">
        <f>'Topics &amp; contexts'!A9</f>
        <v>Ecology &amp; biodiversity</v>
      </c>
      <c r="H155" s="20" t="str">
        <f>'Topics &amp; contexts'!A10</f>
        <v>Soil health</v>
      </c>
      <c r="I155" s="20" t="str">
        <f>'Topics &amp; contexts'!A11</f>
        <v>Water resources</v>
      </c>
      <c r="J155" s="20" t="str">
        <f>'Topics &amp; contexts'!A13</f>
        <v>Resource management &amp; circularity</v>
      </c>
      <c r="K155" s="20" t="str">
        <f>'Topics &amp; contexts'!A14</f>
        <v>GHGs &amp; climate mitigation</v>
      </c>
      <c r="L155" s="20" t="str">
        <f>'Topics &amp; contexts'!A18</f>
        <v>Social &amp; community impacts</v>
      </c>
      <c r="M155" s="20"/>
      <c r="N155" s="20"/>
      <c r="O155" s="20" t="s">
        <v>57</v>
      </c>
      <c r="P155" s="21" t="s">
        <v>73</v>
      </c>
    </row>
    <row r="156" spans="1:16" ht="30" x14ac:dyDescent="0.25">
      <c r="A156" s="42">
        <f t="shared" si="5"/>
        <v>154</v>
      </c>
      <c r="B156" s="20" t="s">
        <v>292</v>
      </c>
      <c r="C156" s="20" t="s">
        <v>199</v>
      </c>
      <c r="D156" s="20" t="s">
        <v>199</v>
      </c>
      <c r="E156" s="41" t="str">
        <f t="shared" si="4"/>
        <v>Policy &amp; governance; Scale up opportunities &amp; barriers; Labour &amp; workers rights; Land access &amp; new entrants</v>
      </c>
      <c r="F156" s="20" t="str">
        <f>'Topics &amp; contexts'!A25</f>
        <v>Policy &amp; governance</v>
      </c>
      <c r="G156" s="20" t="str">
        <f>'Topics &amp; contexts'!A27</f>
        <v>Scale up opportunities &amp; barriers</v>
      </c>
      <c r="H156" s="20" t="str">
        <f>'Topics &amp; contexts'!A17</f>
        <v>Labour &amp; workers rights</v>
      </c>
      <c r="I156" s="20" t="str">
        <f>'Topics &amp; contexts'!$A$22</f>
        <v>Land access &amp; new entrants</v>
      </c>
      <c r="J156" s="20"/>
      <c r="K156" s="20"/>
      <c r="L156" s="20"/>
      <c r="M156" s="20"/>
      <c r="N156" s="20"/>
      <c r="O156" s="20" t="s">
        <v>41</v>
      </c>
      <c r="P156" s="21"/>
    </row>
    <row r="157" spans="1:16" ht="45" x14ac:dyDescent="0.25">
      <c r="A157" s="42">
        <f t="shared" si="5"/>
        <v>155</v>
      </c>
      <c r="B157" s="20" t="s">
        <v>293</v>
      </c>
      <c r="C157" s="20" t="s">
        <v>199</v>
      </c>
      <c r="D157" s="20" t="s">
        <v>199</v>
      </c>
      <c r="E157" s="41" t="str">
        <f t="shared" si="4"/>
        <v>Scale up opportunities &amp; barriers; Education, training &amp; knowledge exchange; Land justice; Labour &amp; workers rights; Land access &amp; new entrants</v>
      </c>
      <c r="F157" s="20" t="str">
        <f>'Topics &amp; contexts'!A27</f>
        <v>Scale up opportunities &amp; barriers</v>
      </c>
      <c r="G157" s="20" t="str">
        <f>'Topics &amp; contexts'!A20</f>
        <v>Education, training &amp; knowledge exchange</v>
      </c>
      <c r="H157" s="20" t="str">
        <f>'Topics &amp; contexts'!A16</f>
        <v>Land justice</v>
      </c>
      <c r="I157" s="20" t="str">
        <f>'Topics &amp; contexts'!A17</f>
        <v>Labour &amp; workers rights</v>
      </c>
      <c r="J157" s="20" t="str">
        <f>'Topics &amp; contexts'!$A$22</f>
        <v>Land access &amp; new entrants</v>
      </c>
      <c r="K157" s="20"/>
      <c r="L157" s="20"/>
      <c r="M157" s="20" t="s">
        <v>294</v>
      </c>
      <c r="N157" s="20"/>
      <c r="O157" s="20" t="s">
        <v>41</v>
      </c>
      <c r="P157" s="21"/>
    </row>
    <row r="158" spans="1:16" ht="45" x14ac:dyDescent="0.25">
      <c r="A158" s="42">
        <f t="shared" si="5"/>
        <v>156</v>
      </c>
      <c r="B158" s="20" t="s">
        <v>295</v>
      </c>
      <c r="C158" s="20" t="s">
        <v>199</v>
      </c>
      <c r="D158" s="20" t="s">
        <v>199</v>
      </c>
      <c r="E158" s="41" t="str">
        <f t="shared" si="4"/>
        <v>Policy &amp; governance; Communication, advocacy &amp; political engagement; Land justice; Labour &amp; workers rights; Systemic change</v>
      </c>
      <c r="F158" s="20" t="str">
        <f>'Topics &amp; contexts'!A25</f>
        <v>Policy &amp; governance</v>
      </c>
      <c r="G158" s="20" t="str">
        <f>'Topics &amp; contexts'!A26</f>
        <v>Communication, advocacy &amp; political engagement</v>
      </c>
      <c r="H158" s="20" t="str">
        <f>'Topics &amp; contexts'!A16</f>
        <v>Land justice</v>
      </c>
      <c r="I158" s="20" t="str">
        <f>'Topics &amp; contexts'!A17</f>
        <v>Labour &amp; workers rights</v>
      </c>
      <c r="J158" s="20" t="str">
        <f>'Topics &amp; contexts'!A28</f>
        <v>Systemic change</v>
      </c>
      <c r="K158" s="20"/>
      <c r="L158" s="20"/>
      <c r="M158" s="20"/>
      <c r="N158" s="20"/>
      <c r="O158" s="20" t="s">
        <v>41</v>
      </c>
      <c r="P158" s="21"/>
    </row>
    <row r="159" spans="1:16" ht="30" x14ac:dyDescent="0.25">
      <c r="A159" s="42">
        <f t="shared" si="5"/>
        <v>157</v>
      </c>
      <c r="B159" s="20" t="s">
        <v>296</v>
      </c>
      <c r="C159" s="20" t="s">
        <v>199</v>
      </c>
      <c r="D159" s="20" t="s">
        <v>199</v>
      </c>
      <c r="E159" s="41" t="str">
        <f t="shared" si="4"/>
        <v>Labour &amp; workers rights; Land justice; Social &amp; community impacts</v>
      </c>
      <c r="F159" s="20" t="str">
        <f>'Topics &amp; contexts'!A17</f>
        <v>Labour &amp; workers rights</v>
      </c>
      <c r="G159" s="20" t="str">
        <f>'Topics &amp; contexts'!A16</f>
        <v>Land justice</v>
      </c>
      <c r="H159" s="20" t="str">
        <f>'Topics &amp; contexts'!A18</f>
        <v>Social &amp; community impacts</v>
      </c>
      <c r="I159" s="20"/>
      <c r="J159" s="20"/>
      <c r="K159" s="20"/>
      <c r="L159" s="20"/>
      <c r="M159" s="20"/>
      <c r="N159" s="20"/>
      <c r="O159" s="20" t="s">
        <v>41</v>
      </c>
      <c r="P159" s="21"/>
    </row>
    <row r="160" spans="1:16" ht="30" x14ac:dyDescent="0.25">
      <c r="A160" s="42">
        <f t="shared" si="5"/>
        <v>158</v>
      </c>
      <c r="B160" s="20" t="s">
        <v>297</v>
      </c>
      <c r="C160" s="20" t="s">
        <v>199</v>
      </c>
      <c r="D160" s="20" t="s">
        <v>199</v>
      </c>
      <c r="E160" s="41" t="str">
        <f t="shared" si="4"/>
        <v>Systemic change; Scale up opportunities &amp; barriers; Land access &amp; new entrants</v>
      </c>
      <c r="F160" s="20" t="str">
        <f>'Topics &amp; contexts'!A28</f>
        <v>Systemic change</v>
      </c>
      <c r="G160" s="20" t="str">
        <f>'Topics &amp; contexts'!A27</f>
        <v>Scale up opportunities &amp; barriers</v>
      </c>
      <c r="H160" s="20" t="str">
        <f>'Topics &amp; contexts'!$A$22</f>
        <v>Land access &amp; new entrants</v>
      </c>
      <c r="I160" s="20"/>
      <c r="J160" s="20"/>
      <c r="K160" s="20"/>
      <c r="L160" s="20"/>
      <c r="M160" s="20"/>
      <c r="N160" s="20"/>
      <c r="O160" s="20" t="s">
        <v>41</v>
      </c>
      <c r="P160" s="21"/>
    </row>
    <row r="161" spans="1:16" ht="30" x14ac:dyDescent="0.25">
      <c r="A161" s="42">
        <f t="shared" si="5"/>
        <v>159</v>
      </c>
      <c r="B161" s="20" t="s">
        <v>298</v>
      </c>
      <c r="C161" s="20" t="s">
        <v>199</v>
      </c>
      <c r="D161" s="20" t="s">
        <v>199</v>
      </c>
      <c r="E161" s="41" t="str">
        <f t="shared" si="4"/>
        <v>Land access &amp; new entrants; Labour &amp; workers rights; Social &amp; community impacts; Economic status, jobs &amp; livelihoods</v>
      </c>
      <c r="F161" s="20" t="str">
        <f>'Topics &amp; contexts'!A22</f>
        <v>Land access &amp; new entrants</v>
      </c>
      <c r="G161" s="20"/>
      <c r="H161" s="20" t="str">
        <f>'Topics &amp; contexts'!A17</f>
        <v>Labour &amp; workers rights</v>
      </c>
      <c r="I161" s="20" t="str">
        <f>'Topics &amp; contexts'!A18</f>
        <v>Social &amp; community impacts</v>
      </c>
      <c r="J161" s="20" t="str">
        <f>'Topics &amp; contexts'!A23</f>
        <v>Economic status, jobs &amp; livelihoods</v>
      </c>
      <c r="K161" s="20"/>
      <c r="L161" s="20"/>
      <c r="M161" s="20"/>
      <c r="N161" s="20"/>
      <c r="O161" s="20" t="s">
        <v>41</v>
      </c>
      <c r="P161" s="21"/>
    </row>
    <row r="162" spans="1:16" ht="45" x14ac:dyDescent="0.25">
      <c r="A162" s="42">
        <f t="shared" si="5"/>
        <v>160</v>
      </c>
      <c r="B162" s="20" t="s">
        <v>299</v>
      </c>
      <c r="C162" s="20" t="s">
        <v>199</v>
      </c>
      <c r="D162" s="20" t="s">
        <v>199</v>
      </c>
      <c r="E162" s="41" t="str">
        <f t="shared" si="4"/>
        <v>Economic models &amp; financing; Land access &amp; new entrants</v>
      </c>
      <c r="F162" s="20" t="str">
        <f>'Topics &amp; contexts'!A24</f>
        <v>Economic models &amp; financing</v>
      </c>
      <c r="G162" s="20" t="str">
        <f>'Topics &amp; contexts'!A22</f>
        <v>Land access &amp; new entrants</v>
      </c>
      <c r="H162" s="20"/>
      <c r="I162" s="20"/>
      <c r="J162" s="20"/>
      <c r="K162" s="20"/>
      <c r="L162" s="20"/>
      <c r="M162" s="20"/>
      <c r="N162" s="20"/>
      <c r="O162" s="20" t="s">
        <v>41</v>
      </c>
      <c r="P162" s="21"/>
    </row>
    <row r="163" spans="1:16" ht="30" x14ac:dyDescent="0.25">
      <c r="A163" s="42">
        <f t="shared" si="5"/>
        <v>161</v>
      </c>
      <c r="B163" s="20" t="s">
        <v>300</v>
      </c>
      <c r="C163" s="20" t="s">
        <v>199</v>
      </c>
      <c r="D163" s="20" t="s">
        <v>199</v>
      </c>
      <c r="E163" s="41" t="str">
        <f t="shared" si="4"/>
        <v>Scale up opportunities &amp; barriers; Economic models &amp; financing; Land access &amp; new entrants</v>
      </c>
      <c r="F163" s="20" t="str">
        <f>'Topics &amp; contexts'!A27</f>
        <v>Scale up opportunities &amp; barriers</v>
      </c>
      <c r="G163" s="20" t="str">
        <f>'Topics &amp; contexts'!A24</f>
        <v>Economic models &amp; financing</v>
      </c>
      <c r="H163" s="20" t="str">
        <f>'Topics &amp; contexts'!A22</f>
        <v>Land access &amp; new entrants</v>
      </c>
      <c r="I163" s="20"/>
      <c r="J163" s="20"/>
      <c r="K163" s="20"/>
      <c r="L163" s="20"/>
      <c r="M163" s="20"/>
      <c r="N163" s="20"/>
      <c r="O163" s="20" t="s">
        <v>41</v>
      </c>
      <c r="P163" s="21"/>
    </row>
    <row r="164" spans="1:16" ht="30" x14ac:dyDescent="0.25">
      <c r="A164" s="42">
        <f t="shared" si="5"/>
        <v>162</v>
      </c>
      <c r="B164" s="20" t="s">
        <v>301</v>
      </c>
      <c r="C164" s="20" t="s">
        <v>199</v>
      </c>
      <c r="D164" s="20" t="s">
        <v>199</v>
      </c>
      <c r="E164" s="41" t="str">
        <f t="shared" si="4"/>
        <v>Economic status, jobs &amp; livelihoods; Scale up opportunities &amp; barriers</v>
      </c>
      <c r="F164" s="20" t="str">
        <f>'Topics &amp; contexts'!A23</f>
        <v>Economic status, jobs &amp; livelihoods</v>
      </c>
      <c r="G164" s="20" t="str">
        <f>'Topics &amp; contexts'!A27</f>
        <v>Scale up opportunities &amp; barriers</v>
      </c>
      <c r="H164" s="20"/>
      <c r="I164" s="20"/>
      <c r="J164" s="20"/>
      <c r="K164" s="20"/>
      <c r="L164" s="20"/>
      <c r="M164" s="20"/>
      <c r="N164" s="20"/>
      <c r="O164" s="20" t="s">
        <v>41</v>
      </c>
      <c r="P164" s="21"/>
    </row>
    <row r="165" spans="1:16" ht="60" x14ac:dyDescent="0.25">
      <c r="A165" s="42">
        <f t="shared" si="5"/>
        <v>163</v>
      </c>
      <c r="B165" s="20" t="s">
        <v>302</v>
      </c>
      <c r="C165" s="20" t="s">
        <v>199</v>
      </c>
      <c r="D165" s="20" t="s">
        <v>199</v>
      </c>
      <c r="E165" s="41" t="str">
        <f t="shared" si="4"/>
        <v>Ecology &amp; biodiversity; Soil health; Water resources; Resource management &amp; circularity; GHGs &amp; climate mitigation; Labour &amp; workers rights; Economic status, jobs &amp; livelihoods</v>
      </c>
      <c r="F165" s="20" t="str">
        <f>'Topics &amp; contexts'!A9</f>
        <v>Ecology &amp; biodiversity</v>
      </c>
      <c r="G165" s="20" t="str">
        <f>'Topics &amp; contexts'!A10</f>
        <v>Soil health</v>
      </c>
      <c r="H165" s="20" t="str">
        <f>'Topics &amp; contexts'!A11</f>
        <v>Water resources</v>
      </c>
      <c r="I165" s="20" t="str">
        <f>'Topics &amp; contexts'!A13</f>
        <v>Resource management &amp; circularity</v>
      </c>
      <c r="J165" s="20" t="str">
        <f>'Topics &amp; contexts'!A14</f>
        <v>GHGs &amp; climate mitigation</v>
      </c>
      <c r="K165" s="20" t="str">
        <f>'Topics &amp; contexts'!A17</f>
        <v>Labour &amp; workers rights</v>
      </c>
      <c r="L165" s="20" t="str">
        <f>'Topics &amp; contexts'!A23</f>
        <v>Economic status, jobs &amp; livelihoods</v>
      </c>
      <c r="M165" s="20"/>
      <c r="N165" s="20"/>
      <c r="O165" s="20" t="s">
        <v>41</v>
      </c>
      <c r="P165" s="21"/>
    </row>
    <row r="166" spans="1:16" ht="45" x14ac:dyDescent="0.25">
      <c r="A166" s="42">
        <f t="shared" si="5"/>
        <v>164</v>
      </c>
      <c r="B166" s="20" t="s">
        <v>303</v>
      </c>
      <c r="C166" s="20" t="s">
        <v>199</v>
      </c>
      <c r="D166" s="20" t="s">
        <v>199</v>
      </c>
      <c r="E166" s="41" t="str">
        <f t="shared" si="4"/>
        <v>Communication, advocacy &amp; political engagement</v>
      </c>
      <c r="F166" s="20" t="str">
        <f>'Topics &amp; contexts'!A26</f>
        <v>Communication, advocacy &amp; political engagement</v>
      </c>
      <c r="G166" s="20"/>
      <c r="H166" s="20"/>
      <c r="I166" s="20"/>
      <c r="J166" s="20"/>
      <c r="K166" s="20"/>
      <c r="L166" s="20"/>
      <c r="M166" s="20"/>
      <c r="N166" s="20"/>
      <c r="O166" s="20" t="s">
        <v>41</v>
      </c>
      <c r="P166" s="21"/>
    </row>
    <row r="167" spans="1:16" ht="30" x14ac:dyDescent="0.25">
      <c r="A167" s="42">
        <f t="shared" si="5"/>
        <v>165</v>
      </c>
      <c r="B167" s="20" t="s">
        <v>304</v>
      </c>
      <c r="C167" s="20" t="s">
        <v>199</v>
      </c>
      <c r="D167" s="20" t="s">
        <v>199</v>
      </c>
      <c r="E167" s="41" t="str">
        <f t="shared" si="4"/>
        <v>Culture, heritage &amp; traditional knowledge; Social &amp; community impacts; Policy &amp; governance</v>
      </c>
      <c r="F167" s="20" t="str">
        <f>'Topics &amp; contexts'!A19</f>
        <v>Culture, heritage &amp; traditional knowledge</v>
      </c>
      <c r="G167" s="20" t="str">
        <f>'Topics &amp; contexts'!A18</f>
        <v>Social &amp; community impacts</v>
      </c>
      <c r="H167" s="20" t="str">
        <f>'Topics &amp; contexts'!A25</f>
        <v>Policy &amp; governance</v>
      </c>
      <c r="I167" s="20"/>
      <c r="J167" s="20"/>
      <c r="K167" s="20"/>
      <c r="L167" s="20"/>
      <c r="M167" s="20"/>
      <c r="N167" s="20"/>
      <c r="O167" s="20" t="s">
        <v>41</v>
      </c>
      <c r="P167" s="21"/>
    </row>
    <row r="168" spans="1:16" ht="45" x14ac:dyDescent="0.25">
      <c r="A168" s="42">
        <f t="shared" si="5"/>
        <v>166</v>
      </c>
      <c r="B168" s="20" t="s">
        <v>305</v>
      </c>
      <c r="C168" s="20" t="s">
        <v>199</v>
      </c>
      <c r="D168" s="20" t="s">
        <v>199</v>
      </c>
      <c r="E168" s="41" t="str">
        <f t="shared" si="4"/>
        <v>Policy &amp; governance; Communication, advocacy &amp; political engagement</v>
      </c>
      <c r="F168" s="20" t="str">
        <f>'Topics &amp; contexts'!A25</f>
        <v>Policy &amp; governance</v>
      </c>
      <c r="G168" s="20" t="str">
        <f>'Topics &amp; contexts'!A26</f>
        <v>Communication, advocacy &amp; political engagement</v>
      </c>
      <c r="H168" s="20"/>
      <c r="I168" s="20"/>
      <c r="J168" s="20"/>
      <c r="K168" s="20"/>
      <c r="L168" s="20"/>
      <c r="M168" s="20"/>
      <c r="N168" s="20"/>
      <c r="O168" s="20" t="s">
        <v>41</v>
      </c>
      <c r="P168" s="21"/>
    </row>
    <row r="169" spans="1:16" ht="30" x14ac:dyDescent="0.25">
      <c r="A169" s="42">
        <f t="shared" si="5"/>
        <v>167</v>
      </c>
      <c r="B169" s="20" t="s">
        <v>306</v>
      </c>
      <c r="C169" s="20" t="s">
        <v>199</v>
      </c>
      <c r="D169" s="20" t="s">
        <v>199</v>
      </c>
      <c r="E169" s="41" t="str">
        <f t="shared" si="4"/>
        <v>Scale up opportunities &amp; barriers; Labour &amp; workers rights; Land justice; Land access &amp; new entrants</v>
      </c>
      <c r="F169" s="20" t="str">
        <f>'Topics &amp; contexts'!A27</f>
        <v>Scale up opportunities &amp; barriers</v>
      </c>
      <c r="G169" s="20" t="str">
        <f>'Topics &amp; contexts'!A17</f>
        <v>Labour &amp; workers rights</v>
      </c>
      <c r="H169" s="20" t="str">
        <f>'Topics &amp; contexts'!A16</f>
        <v>Land justice</v>
      </c>
      <c r="I169" s="20" t="str">
        <f>'Topics &amp; contexts'!A22</f>
        <v>Land access &amp; new entrants</v>
      </c>
      <c r="J169" s="20"/>
      <c r="K169" s="20"/>
      <c r="L169" s="20"/>
      <c r="M169" s="20"/>
      <c r="N169" s="20"/>
      <c r="O169" s="20" t="s">
        <v>41</v>
      </c>
      <c r="P169" s="21"/>
    </row>
    <row r="170" spans="1:16" ht="60" x14ac:dyDescent="0.25">
      <c r="A170" s="42">
        <f t="shared" si="5"/>
        <v>168</v>
      </c>
      <c r="B170" s="20" t="s">
        <v>343</v>
      </c>
      <c r="C170" s="20" t="s">
        <v>199</v>
      </c>
      <c r="D170" s="20" t="s">
        <v>199</v>
      </c>
      <c r="E170" s="41" t="str">
        <f t="shared" si="4"/>
        <v>Policy &amp; governance; Scale up opportunities &amp; barriers; Land access &amp; new entrants; Land justice; Labour &amp; workers rights</v>
      </c>
      <c r="F170" s="20" t="str">
        <f>'Topics &amp; contexts'!A25</f>
        <v>Policy &amp; governance</v>
      </c>
      <c r="G170" s="20" t="str">
        <f>'Topics &amp; contexts'!A27</f>
        <v>Scale up opportunities &amp; barriers</v>
      </c>
      <c r="H170" s="20" t="str">
        <f>'Topics &amp; contexts'!A22</f>
        <v>Land access &amp; new entrants</v>
      </c>
      <c r="I170" s="20" t="str">
        <f>'Topics &amp; contexts'!A16</f>
        <v>Land justice</v>
      </c>
      <c r="J170" s="20" t="str">
        <f>'Topics &amp; contexts'!A17</f>
        <v>Labour &amp; workers rights</v>
      </c>
      <c r="K170" s="20"/>
      <c r="L170" s="20"/>
      <c r="M170" s="20"/>
      <c r="N170" s="20"/>
      <c r="O170" s="20" t="s">
        <v>41</v>
      </c>
      <c r="P170" s="21"/>
    </row>
    <row r="171" spans="1:16" ht="45" x14ac:dyDescent="0.25">
      <c r="A171" s="42">
        <f t="shared" si="5"/>
        <v>169</v>
      </c>
      <c r="B171" s="20" t="s">
        <v>347</v>
      </c>
      <c r="C171" s="20"/>
      <c r="D171" s="20"/>
      <c r="E171" s="41" t="str">
        <f t="shared" si="4"/>
        <v>Policy &amp; governance; Land access &amp; new entrants; Economic models &amp; financing</v>
      </c>
      <c r="F171" s="20" t="str">
        <f>'Topics &amp; contexts'!$A$25</f>
        <v>Policy &amp; governance</v>
      </c>
      <c r="G171" s="20" t="str">
        <f>'Topics &amp; contexts'!A22</f>
        <v>Land access &amp; new entrants</v>
      </c>
      <c r="H171" s="20" t="str">
        <f>'Topics &amp; contexts'!A24</f>
        <v>Economic models &amp; financing</v>
      </c>
      <c r="I171" s="20"/>
      <c r="J171" s="20"/>
      <c r="K171" s="20"/>
      <c r="L171" s="20"/>
      <c r="M171" s="20"/>
      <c r="N171" s="20"/>
      <c r="O171" s="20" t="s">
        <v>57</v>
      </c>
      <c r="P171" s="21" t="s">
        <v>373</v>
      </c>
    </row>
    <row r="172" spans="1:16" ht="45" x14ac:dyDescent="0.25">
      <c r="A172" s="42">
        <f t="shared" si="5"/>
        <v>170</v>
      </c>
      <c r="B172" s="20" t="s">
        <v>348</v>
      </c>
      <c r="C172" s="20"/>
      <c r="D172" s="20"/>
      <c r="E172" s="41" t="str">
        <f t="shared" si="4"/>
        <v>Policy &amp; governance</v>
      </c>
      <c r="F172" s="20" t="str">
        <f>'Topics &amp; contexts'!$A$25</f>
        <v>Policy &amp; governance</v>
      </c>
      <c r="G172" s="20"/>
      <c r="H172" s="20"/>
      <c r="I172" s="20"/>
      <c r="J172" s="20"/>
      <c r="K172" s="20"/>
      <c r="L172" s="20"/>
      <c r="M172" s="20"/>
      <c r="N172" s="20"/>
      <c r="O172" s="20" t="s">
        <v>57</v>
      </c>
      <c r="P172" s="21" t="s">
        <v>373</v>
      </c>
    </row>
    <row r="173" spans="1:16" ht="45" x14ac:dyDescent="0.25">
      <c r="A173" s="42">
        <f t="shared" si="5"/>
        <v>171</v>
      </c>
      <c r="B173" s="20" t="s">
        <v>349</v>
      </c>
      <c r="C173" s="20"/>
      <c r="D173" s="20"/>
      <c r="E173" s="41" t="str">
        <f t="shared" si="4"/>
        <v>Policy &amp; governance; Economic models &amp; financing</v>
      </c>
      <c r="F173" s="20" t="str">
        <f>'Topics &amp; contexts'!$A$25</f>
        <v>Policy &amp; governance</v>
      </c>
      <c r="G173" s="20" t="str">
        <f>'Topics &amp; contexts'!A24</f>
        <v>Economic models &amp; financing</v>
      </c>
      <c r="H173" s="20"/>
      <c r="I173" s="20"/>
      <c r="J173" s="20"/>
      <c r="K173" s="20"/>
      <c r="L173" s="20"/>
      <c r="M173" s="20"/>
      <c r="N173" s="20"/>
      <c r="O173" s="20" t="s">
        <v>57</v>
      </c>
      <c r="P173" s="21" t="s">
        <v>373</v>
      </c>
    </row>
    <row r="174" spans="1:16" ht="45" x14ac:dyDescent="0.25">
      <c r="A174" s="42">
        <f t="shared" si="5"/>
        <v>172</v>
      </c>
      <c r="B174" s="20" t="s">
        <v>350</v>
      </c>
      <c r="C174" s="20"/>
      <c r="D174" s="20"/>
      <c r="E174" s="41" t="str">
        <f t="shared" si="4"/>
        <v>Economic models &amp; financing; Economic status, jobs &amp; livelihoods; Policy &amp; governance</v>
      </c>
      <c r="F174" s="20" t="str">
        <f>'Topics &amp; contexts'!A24</f>
        <v>Economic models &amp; financing</v>
      </c>
      <c r="G174" s="20" t="str">
        <f>'Topics &amp; contexts'!A23</f>
        <v>Economic status, jobs &amp; livelihoods</v>
      </c>
      <c r="H174" s="20" t="str">
        <f>'Topics &amp; contexts'!A25</f>
        <v>Policy &amp; governance</v>
      </c>
      <c r="I174" s="20"/>
      <c r="J174" s="20"/>
      <c r="K174" s="20"/>
      <c r="L174" s="20"/>
      <c r="M174" s="20"/>
      <c r="N174" s="20"/>
      <c r="O174" s="20" t="s">
        <v>57</v>
      </c>
      <c r="P174" s="21" t="s">
        <v>373</v>
      </c>
    </row>
    <row r="175" spans="1:16" ht="45" x14ac:dyDescent="0.25">
      <c r="A175" s="42">
        <f t="shared" si="5"/>
        <v>173</v>
      </c>
      <c r="B175" s="20" t="s">
        <v>351</v>
      </c>
      <c r="C175" s="20"/>
      <c r="D175" s="20"/>
      <c r="E175" s="41" t="str">
        <f t="shared" si="4"/>
        <v>Scale up opportunities &amp; barriers; Economic models &amp; financing; Economic status, jobs &amp; livelihoods; Policy &amp; governance</v>
      </c>
      <c r="F175" s="20" t="str">
        <f>'Topics &amp; contexts'!A27</f>
        <v>Scale up opportunities &amp; barriers</v>
      </c>
      <c r="G175" s="20" t="str">
        <f>'Topics &amp; contexts'!A24</f>
        <v>Economic models &amp; financing</v>
      </c>
      <c r="H175" s="20" t="str">
        <f>'Topics &amp; contexts'!A23</f>
        <v>Economic status, jobs &amp; livelihoods</v>
      </c>
      <c r="I175" s="20" t="str">
        <f>'Topics &amp; contexts'!A25</f>
        <v>Policy &amp; governance</v>
      </c>
      <c r="J175" s="20"/>
      <c r="K175" s="20"/>
      <c r="L175" s="20"/>
      <c r="M175" s="20" t="s">
        <v>352</v>
      </c>
      <c r="N175" s="20"/>
      <c r="O175" s="20" t="s">
        <v>57</v>
      </c>
      <c r="P175" s="21" t="s">
        <v>373</v>
      </c>
    </row>
    <row r="176" spans="1:16" ht="45" x14ac:dyDescent="0.25">
      <c r="A176" s="42">
        <f t="shared" si="5"/>
        <v>174</v>
      </c>
      <c r="B176" s="20" t="s">
        <v>353</v>
      </c>
      <c r="C176" s="20"/>
      <c r="D176" s="20"/>
      <c r="E176" s="41" t="str">
        <f t="shared" si="4"/>
        <v>Land access &amp; new entrants; Policy &amp; governance; Scale up opportunities &amp; barriers</v>
      </c>
      <c r="F176" s="20" t="str">
        <f>'Topics &amp; contexts'!A22</f>
        <v>Land access &amp; new entrants</v>
      </c>
      <c r="G176" s="20" t="str">
        <f>'Topics &amp; contexts'!A25</f>
        <v>Policy &amp; governance</v>
      </c>
      <c r="H176" s="20" t="str">
        <f>'Topics &amp; contexts'!$A$27</f>
        <v>Scale up opportunities &amp; barriers</v>
      </c>
      <c r="I176" s="20"/>
      <c r="J176" s="20"/>
      <c r="K176" s="20"/>
      <c r="L176" s="20"/>
      <c r="M176" s="20"/>
      <c r="N176" s="20"/>
      <c r="O176" s="20" t="s">
        <v>57</v>
      </c>
      <c r="P176" s="21" t="s">
        <v>373</v>
      </c>
    </row>
    <row r="177" spans="1:16" ht="45" x14ac:dyDescent="0.25">
      <c r="A177" s="42">
        <f t="shared" si="5"/>
        <v>175</v>
      </c>
      <c r="B177" s="20" t="s">
        <v>354</v>
      </c>
      <c r="C177" s="20"/>
      <c r="D177" s="20"/>
      <c r="E177" s="41" t="str">
        <f t="shared" si="4"/>
        <v>Communication, advocacy &amp; political engagement; Systemic change</v>
      </c>
      <c r="F177" s="20" t="str">
        <f>'Topics &amp; contexts'!A26</f>
        <v>Communication, advocacy &amp; political engagement</v>
      </c>
      <c r="G177" s="20" t="str">
        <f>'Topics &amp; contexts'!A28</f>
        <v>Systemic change</v>
      </c>
      <c r="H177" s="20"/>
      <c r="I177" s="20"/>
      <c r="J177" s="20"/>
      <c r="K177" s="20"/>
      <c r="L177" s="20"/>
      <c r="M177" s="20"/>
      <c r="N177" s="20"/>
      <c r="O177" s="20" t="s">
        <v>57</v>
      </c>
      <c r="P177" s="21" t="s">
        <v>373</v>
      </c>
    </row>
    <row r="178" spans="1:16" ht="45" x14ac:dyDescent="0.25">
      <c r="A178" s="42">
        <f t="shared" si="5"/>
        <v>176</v>
      </c>
      <c r="B178" s="20" t="s">
        <v>355</v>
      </c>
      <c r="C178" s="20"/>
      <c r="D178" s="20"/>
      <c r="E178" s="41" t="str">
        <f t="shared" si="4"/>
        <v>Education, training &amp; knowledge exchange; Scale up opportunities &amp; barriers; Labour &amp; workers rights</v>
      </c>
      <c r="F178" s="20" t="str">
        <f>'Topics &amp; contexts'!$A$20</f>
        <v>Education, training &amp; knowledge exchange</v>
      </c>
      <c r="G178" s="20" t="str">
        <f>'Topics &amp; contexts'!$A$27</f>
        <v>Scale up opportunities &amp; barriers</v>
      </c>
      <c r="H178" s="20" t="str">
        <f>'Topics &amp; contexts'!$A$17</f>
        <v>Labour &amp; workers rights</v>
      </c>
      <c r="I178" s="20"/>
      <c r="J178" s="20"/>
      <c r="K178" s="20"/>
      <c r="L178" s="20"/>
      <c r="M178" s="20"/>
      <c r="N178" s="20"/>
      <c r="O178" s="20" t="s">
        <v>57</v>
      </c>
      <c r="P178" s="21" t="s">
        <v>373</v>
      </c>
    </row>
    <row r="179" spans="1:16" ht="30" x14ac:dyDescent="0.25">
      <c r="A179" s="42">
        <f t="shared" si="5"/>
        <v>177</v>
      </c>
      <c r="B179" s="20" t="s">
        <v>356</v>
      </c>
      <c r="C179" s="20"/>
      <c r="D179" s="20"/>
      <c r="E179" s="41" t="str">
        <f t="shared" si="4"/>
        <v>Education, training &amp; knowledge exchange; Scale up opportunities &amp; barriers; Labour &amp; workers rights</v>
      </c>
      <c r="F179" s="20" t="str">
        <f>'Topics &amp; contexts'!$A$20</f>
        <v>Education, training &amp; knowledge exchange</v>
      </c>
      <c r="G179" s="20" t="str">
        <f>'Topics &amp; contexts'!$A$27</f>
        <v>Scale up opportunities &amp; barriers</v>
      </c>
      <c r="H179" s="20" t="str">
        <f>'Topics &amp; contexts'!$A$17</f>
        <v>Labour &amp; workers rights</v>
      </c>
      <c r="I179" s="20"/>
      <c r="J179" s="20"/>
      <c r="K179" s="20"/>
      <c r="L179" s="20"/>
      <c r="M179" s="20"/>
      <c r="N179" s="20"/>
      <c r="O179" s="20" t="s">
        <v>57</v>
      </c>
      <c r="P179" s="21" t="s">
        <v>373</v>
      </c>
    </row>
    <row r="180" spans="1:16" ht="45" x14ac:dyDescent="0.25">
      <c r="A180" s="42">
        <f t="shared" si="5"/>
        <v>178</v>
      </c>
      <c r="B180" s="20" t="s">
        <v>357</v>
      </c>
      <c r="C180" s="20"/>
      <c r="D180" s="20"/>
      <c r="E180" s="41" t="str">
        <f t="shared" si="4"/>
        <v>Education, training &amp; knowledge exchange; Scale up opportunities &amp; barriers; Labour &amp; workers rights</v>
      </c>
      <c r="F180" s="20" t="str">
        <f>'Topics &amp; contexts'!$A$20</f>
        <v>Education, training &amp; knowledge exchange</v>
      </c>
      <c r="G180" s="20" t="str">
        <f>'Topics &amp; contexts'!$A$27</f>
        <v>Scale up opportunities &amp; barriers</v>
      </c>
      <c r="H180" s="20" t="str">
        <f>'Topics &amp; contexts'!$A$17</f>
        <v>Labour &amp; workers rights</v>
      </c>
      <c r="I180" s="20"/>
      <c r="J180" s="20"/>
      <c r="K180" s="20"/>
      <c r="L180" s="20"/>
      <c r="M180" s="20"/>
      <c r="N180" s="20"/>
      <c r="O180" s="20" t="s">
        <v>57</v>
      </c>
      <c r="P180" s="21" t="s">
        <v>373</v>
      </c>
    </row>
    <row r="181" spans="1:16" ht="45" x14ac:dyDescent="0.25">
      <c r="A181" s="42">
        <f t="shared" si="5"/>
        <v>179</v>
      </c>
      <c r="B181" s="20" t="s">
        <v>358</v>
      </c>
      <c r="C181" s="20"/>
      <c r="D181" s="20"/>
      <c r="E181" s="41" t="str">
        <f t="shared" si="4"/>
        <v>Education, training &amp; knowledge exchange</v>
      </c>
      <c r="F181" s="20" t="str">
        <f>'Topics &amp; contexts'!$A$20</f>
        <v>Education, training &amp; knowledge exchange</v>
      </c>
      <c r="G181" s="20"/>
      <c r="H181" s="20"/>
      <c r="I181" s="20"/>
      <c r="J181" s="20"/>
      <c r="K181" s="20"/>
      <c r="L181" s="20"/>
      <c r="M181" s="20"/>
      <c r="N181" s="20"/>
      <c r="O181" s="20" t="s">
        <v>57</v>
      </c>
      <c r="P181" s="21" t="s">
        <v>373</v>
      </c>
    </row>
    <row r="182" spans="1:16" ht="30" x14ac:dyDescent="0.25">
      <c r="A182" s="42">
        <f t="shared" si="5"/>
        <v>180</v>
      </c>
      <c r="B182" s="20" t="s">
        <v>359</v>
      </c>
      <c r="C182" s="20"/>
      <c r="D182" s="20"/>
      <c r="E182" s="41" t="str">
        <f t="shared" si="4"/>
        <v>Education, training &amp; knowledge exchange; Labour &amp; workers rights</v>
      </c>
      <c r="F182" s="20" t="str">
        <f>'Topics &amp; contexts'!$A$20</f>
        <v>Education, training &amp; knowledge exchange</v>
      </c>
      <c r="G182" s="20" t="str">
        <f>'Topics &amp; contexts'!$A$17</f>
        <v>Labour &amp; workers rights</v>
      </c>
      <c r="H182" s="20"/>
      <c r="I182" s="20"/>
      <c r="J182" s="20"/>
      <c r="K182" s="20"/>
      <c r="L182" s="20"/>
      <c r="M182" s="20"/>
      <c r="N182" s="20"/>
      <c r="O182" s="20" t="s">
        <v>57</v>
      </c>
      <c r="P182" s="21" t="s">
        <v>373</v>
      </c>
    </row>
    <row r="183" spans="1:16" ht="30" x14ac:dyDescent="0.25">
      <c r="A183" s="42">
        <f t="shared" si="5"/>
        <v>181</v>
      </c>
      <c r="B183" s="20" t="s">
        <v>360</v>
      </c>
      <c r="C183" s="20"/>
      <c r="D183" s="20"/>
      <c r="E183" s="41" t="str">
        <f t="shared" si="4"/>
        <v>Education, training &amp; knowledge exchange; Labour &amp; workers rights; Scale up opportunities &amp; barriers</v>
      </c>
      <c r="F183" s="20" t="str">
        <f>'Topics &amp; contexts'!$A$20</f>
        <v>Education, training &amp; knowledge exchange</v>
      </c>
      <c r="G183" s="20" t="str">
        <f>'Topics &amp; contexts'!$A$17</f>
        <v>Labour &amp; workers rights</v>
      </c>
      <c r="H183" s="20" t="str">
        <f>'Topics &amp; contexts'!$A$27</f>
        <v>Scale up opportunities &amp; barriers</v>
      </c>
      <c r="I183" s="20"/>
      <c r="J183" s="20"/>
      <c r="K183" s="20"/>
      <c r="L183" s="20"/>
      <c r="M183" s="20"/>
      <c r="N183" s="20"/>
      <c r="O183" s="20" t="s">
        <v>57</v>
      </c>
      <c r="P183" s="21" t="s">
        <v>373</v>
      </c>
    </row>
    <row r="184" spans="1:16" ht="60" x14ac:dyDescent="0.25">
      <c r="A184" s="42">
        <f t="shared" si="5"/>
        <v>182</v>
      </c>
      <c r="B184" s="20" t="s">
        <v>405</v>
      </c>
      <c r="C184" s="20"/>
      <c r="D184" s="20"/>
      <c r="E184" s="41" t="str">
        <f t="shared" si="4"/>
        <v>GHGs &amp; climate mitigation; Economic status, jobs &amp; livelihoods; Agroecological practices &amp; alternatives to conventional; Labour &amp; workers rights</v>
      </c>
      <c r="F184" s="20" t="str">
        <f>'Topics &amp; contexts'!A14</f>
        <v>GHGs &amp; climate mitigation</v>
      </c>
      <c r="G184" s="20" t="str">
        <f>'Topics &amp; contexts'!A23</f>
        <v>Economic status, jobs &amp; livelihoods</v>
      </c>
      <c r="H184" s="20" t="str">
        <f>'Topics &amp; contexts'!A3</f>
        <v>Agroecological practices &amp; alternatives to conventional</v>
      </c>
      <c r="I184" s="20" t="str">
        <f>'Topics &amp; contexts'!$A$17</f>
        <v>Labour &amp; workers rights</v>
      </c>
      <c r="K184" s="20"/>
      <c r="L184" s="20"/>
      <c r="M184" s="20"/>
      <c r="N184" s="20"/>
      <c r="O184" s="20" t="s">
        <v>57</v>
      </c>
      <c r="P184" s="21" t="s">
        <v>373</v>
      </c>
    </row>
    <row r="185" spans="1:16" ht="45" x14ac:dyDescent="0.25">
      <c r="A185" s="42">
        <f t="shared" si="5"/>
        <v>183</v>
      </c>
      <c r="B185" s="20" t="s">
        <v>361</v>
      </c>
      <c r="C185" s="20"/>
      <c r="D185" s="20"/>
      <c r="E185" s="41" t="str">
        <f t="shared" si="4"/>
        <v>Systemic change; Scale up opportunities &amp; barriers; Communication, advocacy &amp; political engagement; Education, training &amp; knowledge exchange; Culture, heritage &amp; traditional knowledge</v>
      </c>
      <c r="F185" s="20" t="str">
        <f>'Topics &amp; contexts'!$A$28</f>
        <v>Systemic change</v>
      </c>
      <c r="G185" s="20" t="str">
        <f>'Topics &amp; contexts'!$A$27</f>
        <v>Scale up opportunities &amp; barriers</v>
      </c>
      <c r="H185" s="20" t="str">
        <f>'Topics &amp; contexts'!$A$26</f>
        <v>Communication, advocacy &amp; political engagement</v>
      </c>
      <c r="I185" s="20" t="str">
        <f>'Topics &amp; contexts'!$A$20</f>
        <v>Education, training &amp; knowledge exchange</v>
      </c>
      <c r="J185" s="20" t="str">
        <f>'Topics &amp; contexts'!$A$19</f>
        <v>Culture, heritage &amp; traditional knowledge</v>
      </c>
      <c r="K185" s="20"/>
      <c r="L185" s="20"/>
      <c r="M185" s="20" t="s">
        <v>362</v>
      </c>
      <c r="N185" s="20"/>
      <c r="O185" s="20" t="s">
        <v>57</v>
      </c>
      <c r="P185" s="21" t="s">
        <v>373</v>
      </c>
    </row>
    <row r="186" spans="1:16" ht="45" x14ac:dyDescent="0.25">
      <c r="A186" s="42">
        <f t="shared" si="5"/>
        <v>184</v>
      </c>
      <c r="B186" s="20" t="s">
        <v>363</v>
      </c>
      <c r="C186" s="20"/>
      <c r="D186" s="20"/>
      <c r="E186" s="41" t="str">
        <f t="shared" si="4"/>
        <v>Systemic change; Scale up opportunities &amp; barriers; Communication, advocacy &amp; political engagement; Culture, heritage &amp; traditional knowledge</v>
      </c>
      <c r="F186" s="20" t="str">
        <f>'Topics &amp; contexts'!$A$28</f>
        <v>Systemic change</v>
      </c>
      <c r="G186" s="20" t="str">
        <f>'Topics &amp; contexts'!$A$27</f>
        <v>Scale up opportunities &amp; barriers</v>
      </c>
      <c r="H186" s="20" t="str">
        <f>'Topics &amp; contexts'!$A$26</f>
        <v>Communication, advocacy &amp; political engagement</v>
      </c>
      <c r="I186" s="20"/>
      <c r="J186" s="20" t="str">
        <f>'Topics &amp; contexts'!$A$19</f>
        <v>Culture, heritage &amp; traditional knowledge</v>
      </c>
      <c r="K186" s="20"/>
      <c r="L186" s="20"/>
      <c r="M186" s="20"/>
      <c r="N186" s="20"/>
      <c r="O186" s="20" t="s">
        <v>57</v>
      </c>
      <c r="P186" s="21" t="s">
        <v>373</v>
      </c>
    </row>
    <row r="187" spans="1:16" ht="60" x14ac:dyDescent="0.25">
      <c r="A187" s="42">
        <f t="shared" si="5"/>
        <v>185</v>
      </c>
      <c r="B187" s="20" t="s">
        <v>368</v>
      </c>
      <c r="C187" s="20"/>
      <c r="D187" s="20"/>
      <c r="E187" s="41" t="str">
        <f t="shared" si="4"/>
        <v>Systemic change; Scale up opportunities &amp; barriers; Communication, advocacy &amp; political engagement; Education, training &amp; knowledge exchange; Policy &amp; governance</v>
      </c>
      <c r="F187" s="20" t="str">
        <f>'Topics &amp; contexts'!$A$28</f>
        <v>Systemic change</v>
      </c>
      <c r="G187" s="20" t="str">
        <f>'Topics &amp; contexts'!$A$27</f>
        <v>Scale up opportunities &amp; barriers</v>
      </c>
      <c r="H187" s="20" t="str">
        <f>'Topics &amp; contexts'!$A$26</f>
        <v>Communication, advocacy &amp; political engagement</v>
      </c>
      <c r="I187" s="20" t="str">
        <f>'Topics &amp; contexts'!$A$20</f>
        <v>Education, training &amp; knowledge exchange</v>
      </c>
      <c r="J187" s="20" t="str">
        <f>'Topics &amp; contexts'!$A$25</f>
        <v>Policy &amp; governance</v>
      </c>
      <c r="K187" s="20"/>
      <c r="L187" s="20"/>
      <c r="M187" s="20"/>
      <c r="N187" s="20"/>
      <c r="O187" s="20" t="s">
        <v>57</v>
      </c>
      <c r="P187" s="21" t="s">
        <v>373</v>
      </c>
    </row>
    <row r="188" spans="1:16" ht="45" x14ac:dyDescent="0.25">
      <c r="A188" s="42">
        <f t="shared" si="5"/>
        <v>186</v>
      </c>
      <c r="B188" s="20" t="s">
        <v>366</v>
      </c>
      <c r="C188" s="20"/>
      <c r="D188" s="20"/>
      <c r="E188" s="41" t="str">
        <f t="shared" si="4"/>
        <v>Policy &amp; governance; Scale up opportunities &amp; barriers; Systemic change; Communication, advocacy &amp; political engagement</v>
      </c>
      <c r="F188" s="20" t="str">
        <f>'Topics &amp; contexts'!$A$25</f>
        <v>Policy &amp; governance</v>
      </c>
      <c r="G188" s="20" t="str">
        <f>'Topics &amp; contexts'!$A$27</f>
        <v>Scale up opportunities &amp; barriers</v>
      </c>
      <c r="H188" s="20" t="str">
        <f>'Topics &amp; contexts'!$A$28</f>
        <v>Systemic change</v>
      </c>
      <c r="I188" s="20" t="str">
        <f>'Topics &amp; contexts'!$A$26</f>
        <v>Communication, advocacy &amp; political engagement</v>
      </c>
      <c r="J188" s="20"/>
      <c r="K188" s="20"/>
      <c r="L188" s="20"/>
      <c r="M188" s="20"/>
      <c r="N188" s="20"/>
      <c r="O188" s="20" t="s">
        <v>57</v>
      </c>
      <c r="P188" s="21" t="s">
        <v>373</v>
      </c>
    </row>
    <row r="189" spans="1:16" ht="45" x14ac:dyDescent="0.25">
      <c r="A189" s="42">
        <f t="shared" si="5"/>
        <v>187</v>
      </c>
      <c r="B189" s="20" t="s">
        <v>367</v>
      </c>
      <c r="C189" s="20"/>
      <c r="D189" s="20"/>
      <c r="E189" s="41" t="str">
        <f t="shared" si="4"/>
        <v>Communication, advocacy &amp; political engagement; Systemic change; Food sovereignty &amp; justice</v>
      </c>
      <c r="F189" s="20"/>
      <c r="G189" s="20" t="str">
        <f>'Topics &amp; contexts'!$A$26</f>
        <v>Communication, advocacy &amp; political engagement</v>
      </c>
      <c r="H189" s="20" t="str">
        <f>'Topics &amp; contexts'!$A$28</f>
        <v>Systemic change</v>
      </c>
      <c r="I189" s="20" t="str">
        <f>'Topics &amp; contexts'!A15</f>
        <v>Food sovereignty &amp; justice</v>
      </c>
      <c r="K189" s="20"/>
      <c r="L189" s="20"/>
      <c r="M189" s="20"/>
      <c r="N189" s="20"/>
      <c r="O189" s="20" t="s">
        <v>57</v>
      </c>
      <c r="P189" s="21" t="s">
        <v>373</v>
      </c>
    </row>
    <row r="190" spans="1:16" ht="45" x14ac:dyDescent="0.25">
      <c r="A190" s="42">
        <f t="shared" si="5"/>
        <v>188</v>
      </c>
      <c r="B190" s="20" t="s">
        <v>369</v>
      </c>
      <c r="C190" s="20"/>
      <c r="D190" s="20"/>
      <c r="E190" s="41" t="str">
        <f t="shared" si="4"/>
        <v>Communication, advocacy &amp; political engagement; Scale up opportunities &amp; barriers; Systemic change</v>
      </c>
      <c r="F190" s="20" t="str">
        <f>'Topics &amp; contexts'!$A$26</f>
        <v>Communication, advocacy &amp; political engagement</v>
      </c>
      <c r="G190" s="20" t="str">
        <f>'Topics &amp; contexts'!$A$27</f>
        <v>Scale up opportunities &amp; barriers</v>
      </c>
      <c r="H190" s="20" t="str">
        <f>'Topics &amp; contexts'!$A$28</f>
        <v>Systemic change</v>
      </c>
      <c r="I190" s="20"/>
      <c r="J190" s="20"/>
      <c r="K190" s="20"/>
      <c r="L190" s="20"/>
      <c r="M190" s="20"/>
      <c r="N190" s="20"/>
      <c r="O190" s="20" t="s">
        <v>57</v>
      </c>
      <c r="P190" s="21" t="s">
        <v>373</v>
      </c>
    </row>
    <row r="191" spans="1:16" ht="45" x14ac:dyDescent="0.25">
      <c r="A191" s="42">
        <f t="shared" si="5"/>
        <v>189</v>
      </c>
      <c r="B191" s="20" t="s">
        <v>364</v>
      </c>
      <c r="C191" s="20"/>
      <c r="D191" s="20"/>
      <c r="E191" s="41" t="str">
        <f t="shared" si="4"/>
        <v>Research; Labour &amp; workers rights; Systemic change; Scale up opportunities &amp; barriers; Communication, advocacy &amp; political engagement</v>
      </c>
      <c r="F191" s="20" t="str">
        <f>'Topics &amp; contexts'!$A$21</f>
        <v>Research</v>
      </c>
      <c r="G191" s="20" t="str">
        <f>'Topics &amp; contexts'!$A$17</f>
        <v>Labour &amp; workers rights</v>
      </c>
      <c r="H191" s="20" t="str">
        <f>'Topics &amp; contexts'!$A$28</f>
        <v>Systemic change</v>
      </c>
      <c r="I191" s="20" t="str">
        <f>'Topics &amp; contexts'!$A$27</f>
        <v>Scale up opportunities &amp; barriers</v>
      </c>
      <c r="J191" s="20" t="str">
        <f>'Topics &amp; contexts'!$A$26</f>
        <v>Communication, advocacy &amp; political engagement</v>
      </c>
      <c r="K191" s="20"/>
      <c r="L191" s="20"/>
      <c r="M191" s="20"/>
      <c r="N191" s="20"/>
      <c r="O191" s="20" t="s">
        <v>57</v>
      </c>
      <c r="P191" s="21" t="s">
        <v>373</v>
      </c>
    </row>
    <row r="192" spans="1:16" ht="45" x14ac:dyDescent="0.25">
      <c r="A192" s="42">
        <f t="shared" si="5"/>
        <v>190</v>
      </c>
      <c r="B192" s="20" t="s">
        <v>365</v>
      </c>
      <c r="C192" s="20"/>
      <c r="D192" s="20"/>
      <c r="E192" s="41" t="str">
        <f t="shared" si="4"/>
        <v>Research; Labour &amp; workers rights; Systemic change; Scale up opportunities &amp; barriers; Communication, advocacy &amp; political engagement</v>
      </c>
      <c r="F192" s="20" t="str">
        <f>'Topics &amp; contexts'!$A$21</f>
        <v>Research</v>
      </c>
      <c r="G192" s="20" t="str">
        <f>'Topics &amp; contexts'!$A$17</f>
        <v>Labour &amp; workers rights</v>
      </c>
      <c r="H192" s="20" t="str">
        <f>'Topics &amp; contexts'!$A$28</f>
        <v>Systemic change</v>
      </c>
      <c r="I192" s="20" t="str">
        <f>'Topics &amp; contexts'!$A$27</f>
        <v>Scale up opportunities &amp; barriers</v>
      </c>
      <c r="J192" s="20" t="str">
        <f>'Topics &amp; contexts'!$A$26</f>
        <v>Communication, advocacy &amp; political engagement</v>
      </c>
      <c r="K192" s="20"/>
      <c r="L192" s="20"/>
      <c r="M192" s="20"/>
      <c r="N192" s="20"/>
      <c r="O192" s="20" t="s">
        <v>57</v>
      </c>
      <c r="P192" s="21" t="s">
        <v>373</v>
      </c>
    </row>
    <row r="193" spans="1:16" ht="45" x14ac:dyDescent="0.25">
      <c r="A193" s="42">
        <f t="shared" si="5"/>
        <v>191</v>
      </c>
      <c r="B193" s="20" t="s">
        <v>396</v>
      </c>
      <c r="C193" s="20"/>
      <c r="D193" s="20"/>
      <c r="E193" s="41" t="str">
        <f t="shared" ref="E193:E195" si="6">_xlfn.TEXTJOIN("; ", TRUE, F193:L193)</f>
        <v>GHGs &amp; climate mitigation; Soil health</v>
      </c>
      <c r="F193" s="20" t="str">
        <f>'Topics &amp; contexts'!A14</f>
        <v>GHGs &amp; climate mitigation</v>
      </c>
      <c r="G193" s="20" t="str">
        <f>'Topics &amp; contexts'!A10</f>
        <v>Soil health</v>
      </c>
      <c r="H193" s="20"/>
      <c r="I193" s="20"/>
      <c r="J193" s="20"/>
      <c r="K193" s="20"/>
      <c r="L193" s="20"/>
      <c r="M193" s="20" t="s">
        <v>370</v>
      </c>
      <c r="N193" s="20"/>
      <c r="O193" s="20" t="s">
        <v>57</v>
      </c>
      <c r="P193" s="21" t="s">
        <v>373</v>
      </c>
    </row>
    <row r="194" spans="1:16" ht="30" x14ac:dyDescent="0.25">
      <c r="A194" s="42">
        <f t="shared" si="5"/>
        <v>192</v>
      </c>
      <c r="B194" s="20" t="s">
        <v>371</v>
      </c>
      <c r="C194" s="20"/>
      <c r="D194" s="20"/>
      <c r="E194" s="41" t="str">
        <f t="shared" si="6"/>
        <v>GHGs &amp; climate mitigation; Tools, tech &amp; appropriate innovation</v>
      </c>
      <c r="F194" s="20" t="str">
        <f>'Topics &amp; contexts'!A14</f>
        <v>GHGs &amp; climate mitigation</v>
      </c>
      <c r="G194" s="20" t="str">
        <f>'Topics &amp; contexts'!A6</f>
        <v>Tools, tech &amp; appropriate innovation</v>
      </c>
      <c r="H194" s="20"/>
      <c r="I194" s="20"/>
      <c r="J194" s="20"/>
      <c r="K194" s="20"/>
      <c r="L194" s="20"/>
      <c r="M194" s="20"/>
      <c r="N194" s="20"/>
      <c r="O194" s="20" t="s">
        <v>57</v>
      </c>
      <c r="P194" s="21" t="s">
        <v>373</v>
      </c>
    </row>
    <row r="195" spans="1:16" ht="75" x14ac:dyDescent="0.25">
      <c r="A195" s="42">
        <f t="shared" si="5"/>
        <v>193</v>
      </c>
      <c r="B195" s="20" t="s">
        <v>372</v>
      </c>
      <c r="C195" s="20"/>
      <c r="D195" s="20"/>
      <c r="E195" s="41" t="str">
        <f t="shared" si="6"/>
        <v>Scale up opportunities &amp; barriers; Policy &amp; governance; Communication, advocacy &amp; political engagement; Economic models &amp; financing; Tools, tech &amp; appropriate innovation</v>
      </c>
      <c r="F195" s="20" t="str">
        <f>'Topics &amp; contexts'!A27</f>
        <v>Scale up opportunities &amp; barriers</v>
      </c>
      <c r="G195" s="20" t="str">
        <f>'Topics &amp; contexts'!A25</f>
        <v>Policy &amp; governance</v>
      </c>
      <c r="H195" s="20" t="str">
        <f>'Topics &amp; contexts'!A26</f>
        <v>Communication, advocacy &amp; political engagement</v>
      </c>
      <c r="I195" s="20" t="str">
        <f>'Topics &amp; contexts'!A24</f>
        <v>Economic models &amp; financing</v>
      </c>
      <c r="J195" s="20" t="str">
        <f>'Topics &amp; contexts'!A6</f>
        <v>Tools, tech &amp; appropriate innovation</v>
      </c>
      <c r="K195" s="20"/>
      <c r="L195" s="20"/>
      <c r="M195" s="20"/>
      <c r="N195" s="20"/>
      <c r="O195" s="20" t="s">
        <v>57</v>
      </c>
      <c r="P195" s="21" t="s">
        <v>373</v>
      </c>
    </row>
    <row r="196" spans="1:16" x14ac:dyDescent="0.25">
      <c r="A196" s="34"/>
      <c r="B196" s="35"/>
      <c r="C196" s="35"/>
      <c r="D196" s="35"/>
      <c r="E196" s="35"/>
      <c r="F196" s="35"/>
      <c r="G196" s="35"/>
      <c r="H196" s="35"/>
      <c r="I196" s="35"/>
      <c r="J196" s="35"/>
      <c r="K196" s="35"/>
      <c r="L196" s="35"/>
      <c r="M196" s="35"/>
      <c r="N196" s="35"/>
      <c r="O196" s="35"/>
      <c r="P196" s="35"/>
    </row>
    <row r="197" spans="1:16" x14ac:dyDescent="0.25">
      <c r="A197" s="1"/>
    </row>
  </sheetData>
  <hyperlinks>
    <hyperlink ref="M104" r:id="rId1" xr:uid="{78C45021-975D-4218-88DF-AC8FD6EBA7D1}"/>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118ADB91-8D32-407B-AFCA-EA9F5EEC6F1B}">
          <x14:formula1>
            <xm:f>'Topics &amp; contexts'!$A$3:$A$28</xm:f>
          </x14:formula1>
          <xm:sqref>G24:L24 H25:L36 I70:L77 I60:J60 K111 I111 F59:J59 F56:L58 F55:K55 I79:K110 L79:L195 H78:J78 I61:K69 L60:L68 I46 K46:L46 I184 K184 I37:L45 G52:I52 H48:I48 I47:L47 K48:L48 I49:L49 H50:K50 G51:J51 F60:H144 F145:I145 I112:K144 I146:K183 K145 H53:I53 I54:L54 K53:L53 F3:L23 F146:H188 F189:I189 F190:K195 K189 I185:K188 F25:G54 H37:H50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4D043-E192-4E05-8114-A043047AF950}">
  <sheetPr codeName="Sheet5">
    <tabColor rgb="FFFFC000"/>
  </sheetPr>
  <dimension ref="B2:B24"/>
  <sheetViews>
    <sheetView workbookViewId="0"/>
  </sheetViews>
  <sheetFormatPr defaultRowHeight="15" x14ac:dyDescent="0.25"/>
  <cols>
    <col min="1" max="1" width="9.140625" style="1"/>
    <col min="2" max="2" width="153.28515625" style="1" customWidth="1"/>
    <col min="3" max="16384" width="9.140625" style="1"/>
  </cols>
  <sheetData>
    <row r="2" spans="2:2" ht="21" x14ac:dyDescent="0.35">
      <c r="B2" s="43" t="s">
        <v>330</v>
      </c>
    </row>
    <row r="3" spans="2:2" ht="6" customHeight="1" x14ac:dyDescent="0.25"/>
    <row r="4" spans="2:2" x14ac:dyDescent="0.25">
      <c r="B4" s="1" t="s">
        <v>331</v>
      </c>
    </row>
    <row r="5" spans="2:2" ht="15.75" thickBot="1" x14ac:dyDescent="0.3"/>
    <row r="6" spans="2:2" ht="15.75" thickBot="1" x14ac:dyDescent="0.3">
      <c r="B6" s="48" t="s">
        <v>332</v>
      </c>
    </row>
    <row r="7" spans="2:2" x14ac:dyDescent="0.25">
      <c r="B7" s="46" t="s">
        <v>333</v>
      </c>
    </row>
    <row r="8" spans="2:2" ht="30.75" thickBot="1" x14ac:dyDescent="0.3">
      <c r="B8" s="47" t="s">
        <v>383</v>
      </c>
    </row>
    <row r="9" spans="2:2" ht="15.75" thickBot="1" x14ac:dyDescent="0.3"/>
    <row r="10" spans="2:2" ht="15.75" thickBot="1" x14ac:dyDescent="0.3">
      <c r="B10" s="59" t="s">
        <v>334</v>
      </c>
    </row>
    <row r="11" spans="2:2" x14ac:dyDescent="0.25">
      <c r="B11" s="66" t="s">
        <v>380</v>
      </c>
    </row>
    <row r="12" spans="2:2" x14ac:dyDescent="0.25">
      <c r="B12" s="62" t="s">
        <v>375</v>
      </c>
    </row>
    <row r="13" spans="2:2" x14ac:dyDescent="0.25">
      <c r="B13" s="65" t="s">
        <v>379</v>
      </c>
    </row>
    <row r="14" spans="2:2" x14ac:dyDescent="0.25">
      <c r="B14" s="60" t="s">
        <v>378</v>
      </c>
    </row>
    <row r="15" spans="2:2" ht="30" x14ac:dyDescent="0.25">
      <c r="B15" s="61" t="s">
        <v>408</v>
      </c>
    </row>
    <row r="16" spans="2:2" x14ac:dyDescent="0.25">
      <c r="B16" s="63" t="s">
        <v>381</v>
      </c>
    </row>
    <row r="17" spans="2:2" x14ac:dyDescent="0.25">
      <c r="B17" s="61" t="s">
        <v>376</v>
      </c>
    </row>
    <row r="18" spans="2:2" x14ac:dyDescent="0.25">
      <c r="B18" s="61" t="s">
        <v>377</v>
      </c>
    </row>
    <row r="19" spans="2:2" ht="15.75" thickBot="1" x14ac:dyDescent="0.3">
      <c r="B19" s="64" t="s">
        <v>382</v>
      </c>
    </row>
    <row r="21" spans="2:2" ht="30" x14ac:dyDescent="0.25">
      <c r="B21" s="44" t="s">
        <v>335</v>
      </c>
    </row>
    <row r="23" spans="2:2" x14ac:dyDescent="0.25">
      <c r="B23" s="1" t="s">
        <v>336</v>
      </c>
    </row>
    <row r="24" spans="2:2" x14ac:dyDescent="0.25">
      <c r="B24" s="45" t="s">
        <v>337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4B184-EFED-4B10-97D9-228021BF09EA}">
  <sheetPr codeName="Sheet10">
    <tabColor theme="0" tint="-0.14999847407452621"/>
  </sheetPr>
  <dimension ref="A1:AC20"/>
  <sheetViews>
    <sheetView zoomScale="70" zoomScaleNormal="70" workbookViewId="0"/>
  </sheetViews>
  <sheetFormatPr defaultRowHeight="15" x14ac:dyDescent="0.25"/>
  <cols>
    <col min="1" max="1" width="9.140625" style="1"/>
    <col min="2" max="6" width="13" style="44" customWidth="1"/>
    <col min="7" max="7" width="13" style="1" customWidth="1"/>
    <col min="8" max="8" width="13" style="44" customWidth="1"/>
    <col min="9" max="9" width="13" style="1" customWidth="1"/>
    <col min="10" max="10" width="13" style="44" customWidth="1"/>
    <col min="11" max="11" width="13" style="1" customWidth="1"/>
    <col min="12" max="13" width="13" style="44" customWidth="1"/>
    <col min="14" max="14" width="13" style="1" customWidth="1"/>
    <col min="15" max="17" width="13" style="44" customWidth="1"/>
    <col min="18" max="18" width="13" style="1" customWidth="1"/>
    <col min="19" max="21" width="13" style="44" customWidth="1"/>
    <col min="22" max="22" width="13" style="1" customWidth="1"/>
    <col min="23" max="23" width="13" style="44" customWidth="1"/>
    <col min="24" max="24" width="13" style="1" customWidth="1"/>
    <col min="25" max="26" width="13" style="44" customWidth="1"/>
    <col min="27" max="27" width="13" style="1" customWidth="1"/>
    <col min="28" max="16384" width="9.140625" style="1"/>
  </cols>
  <sheetData>
    <row r="1" spans="1:29" s="36" customFormat="1" ht="31.5" x14ac:dyDescent="0.5">
      <c r="A1" s="36" t="s">
        <v>18</v>
      </c>
    </row>
    <row r="2" spans="1:29" s="44" customFormat="1" ht="120" x14ac:dyDescent="0.25">
      <c r="A2" s="55"/>
      <c r="B2" s="56" t="s">
        <v>320</v>
      </c>
      <c r="C2" s="56" t="s">
        <v>321</v>
      </c>
      <c r="D2" s="56" t="s">
        <v>391</v>
      </c>
      <c r="E2" s="56" t="s">
        <v>402</v>
      </c>
      <c r="F2" s="56" t="s">
        <v>315</v>
      </c>
      <c r="G2" s="56" t="s">
        <v>308</v>
      </c>
      <c r="H2" s="56" t="s">
        <v>316</v>
      </c>
      <c r="I2" s="56" t="s">
        <v>317</v>
      </c>
      <c r="J2" s="56" t="s">
        <v>397</v>
      </c>
      <c r="K2" s="56" t="s">
        <v>307</v>
      </c>
      <c r="L2" s="56" t="s">
        <v>318</v>
      </c>
      <c r="M2" s="56" t="s">
        <v>314</v>
      </c>
      <c r="N2" s="56" t="s">
        <v>407</v>
      </c>
      <c r="O2" s="56" t="s">
        <v>313</v>
      </c>
      <c r="P2" s="56" t="s">
        <v>400</v>
      </c>
      <c r="Q2" s="56" t="s">
        <v>342</v>
      </c>
      <c r="R2" s="56" t="s">
        <v>406</v>
      </c>
      <c r="S2" s="56" t="s">
        <v>393</v>
      </c>
      <c r="T2" s="56" t="s">
        <v>312</v>
      </c>
      <c r="U2" s="56" t="s">
        <v>311</v>
      </c>
      <c r="V2" s="56" t="s">
        <v>398</v>
      </c>
      <c r="W2" s="56" t="s">
        <v>401</v>
      </c>
      <c r="X2" s="56" t="s">
        <v>319</v>
      </c>
      <c r="Y2" s="56" t="s">
        <v>403</v>
      </c>
      <c r="Z2" s="56" t="s">
        <v>310</v>
      </c>
      <c r="AA2" s="56" t="s">
        <v>309</v>
      </c>
    </row>
    <row r="3" spans="1:29" x14ac:dyDescent="0.25">
      <c r="A3" s="53" t="s">
        <v>344</v>
      </c>
      <c r="B3" s="54">
        <f>COUNTIF('Research Needs (all)'!$F$3:$L$196, 'topic count'!B2)</f>
        <v>55</v>
      </c>
      <c r="C3" s="54">
        <f>COUNTIF('Research Needs (all)'!$F$3:$L$196, 'topic count'!C2)</f>
        <v>43</v>
      </c>
      <c r="D3" s="54">
        <f>COUNTIF('Research Needs (all)'!$F$3:$L$196, 'topic count'!D2)</f>
        <v>42</v>
      </c>
      <c r="E3" s="54">
        <f>COUNTIF('Research Needs (all)'!$F$3:$L$196, 'topic count'!E2)</f>
        <v>39</v>
      </c>
      <c r="F3" s="54">
        <f>COUNTIF('Research Needs (all)'!$F$3:$L$196, 'topic count'!F2)</f>
        <v>35</v>
      </c>
      <c r="G3" s="54">
        <f>COUNTIF('Research Needs (all)'!$F$3:$L$196, 'topic count'!G2)</f>
        <v>33</v>
      </c>
      <c r="H3" s="54">
        <f>COUNTIF('Research Needs (all)'!$F$3:$L$196, 'topic count'!H2)</f>
        <v>32</v>
      </c>
      <c r="I3" s="54">
        <f>COUNTIF('Research Needs (all)'!$F$3:$L$196, 'topic count'!I2)</f>
        <v>32</v>
      </c>
      <c r="J3" s="54">
        <f>COUNTIF('Research Needs (all)'!$F$3:$L$196, 'topic count'!J2)</f>
        <v>30</v>
      </c>
      <c r="K3" s="54">
        <f>COUNTIF('Research Needs (all)'!$F$3:$L$196, 'topic count'!K2)</f>
        <v>29</v>
      </c>
      <c r="L3" s="54">
        <f>COUNTIF('Research Needs (all)'!$F$3:$L$196, 'topic count'!L2)</f>
        <v>28</v>
      </c>
      <c r="M3" s="54">
        <f>COUNTIF('Research Needs (all)'!$F$3:$L$196, 'topic count'!M2)</f>
        <v>27</v>
      </c>
      <c r="N3" s="54">
        <f>COUNTIF('Research Needs (all)'!$F$3:$L$196, 'topic count'!N2)</f>
        <v>24</v>
      </c>
      <c r="O3" s="54">
        <f>COUNTIF('Research Needs (all)'!$F$3:$L$196, 'topic count'!O2)</f>
        <v>23</v>
      </c>
      <c r="P3" s="54">
        <f>COUNTIF('Research Needs (all)'!$F$3:$L$196, 'topic count'!P2)</f>
        <v>22</v>
      </c>
      <c r="Q3" s="54">
        <f>COUNTIF('Research Needs (all)'!$F$3:$L$196, 'topic count'!Q2)</f>
        <v>21</v>
      </c>
      <c r="R3" s="54">
        <f>COUNTIF('Research Needs (all)'!$F$3:$L$196, 'topic count'!R2)</f>
        <v>20</v>
      </c>
      <c r="S3" s="54">
        <f>COUNTIF('Research Needs (all)'!$F$3:$L$196, 'topic count'!S2)</f>
        <v>19</v>
      </c>
      <c r="T3" s="54">
        <f>COUNTIF('Research Needs (all)'!$F$3:$L$196, 'topic count'!T2)</f>
        <v>17</v>
      </c>
      <c r="U3" s="54">
        <f>COUNTIF('Research Needs (all)'!$F$3:$L$196, 'topic count'!U2)</f>
        <v>15</v>
      </c>
      <c r="V3" s="54">
        <f>COUNTIF('Research Needs (all)'!$F$3:$L$196, 'topic count'!V2)</f>
        <v>12</v>
      </c>
      <c r="W3" s="54">
        <f>COUNTIF('Research Needs (all)'!$F$3:$L$196, 'topic count'!W2)</f>
        <v>8</v>
      </c>
      <c r="X3" s="54">
        <f>COUNTIF('Research Needs (all)'!$F$3:$L$196, 'topic count'!X2)</f>
        <v>6</v>
      </c>
      <c r="Y3" s="54">
        <f>COUNTIF('Research Needs (all)'!$F$3:$L$196, 'topic count'!Y2)</f>
        <v>6</v>
      </c>
      <c r="Z3" s="54">
        <f>COUNTIF('Research Needs (all)'!$F$3:$L$196, 'topic count'!Z2)</f>
        <v>6</v>
      </c>
      <c r="AA3" s="54">
        <f>COUNTIF('Research Needs (all)'!$F$3:$L$196, 'topic count'!AA2)</f>
        <v>5</v>
      </c>
    </row>
    <row r="4" spans="1:29" x14ac:dyDescent="0.25">
      <c r="A4" s="53" t="s">
        <v>345</v>
      </c>
      <c r="B4" s="54">
        <f>COUNTIF('Research Needs (all)'!$F$3:$L$75, 'topic count'!B2)</f>
        <v>7</v>
      </c>
      <c r="C4" s="54">
        <f>COUNTIF('Research Needs (all)'!$F$3:$L$75, 'topic count'!C2)</f>
        <v>11</v>
      </c>
      <c r="D4" s="54">
        <f>COUNTIF('Research Needs (all)'!$F$3:$L$75, 'topic count'!D2)</f>
        <v>29</v>
      </c>
      <c r="E4" s="54">
        <f>COUNTIF('Research Needs (all)'!$F$3:$L$75, 'topic count'!E2)</f>
        <v>16</v>
      </c>
      <c r="F4" s="54">
        <f>COUNTIF('Research Needs (all)'!$F$3:$L$75, 'topic count'!F2)</f>
        <v>16</v>
      </c>
      <c r="G4" s="54">
        <f>COUNTIF('Research Needs (all)'!$F$3:$L$75, 'topic count'!G2)</f>
        <v>24</v>
      </c>
      <c r="H4" s="54">
        <f>COUNTIF('Research Needs (all)'!$F$3:$L$75, 'topic count'!H2)</f>
        <v>9</v>
      </c>
      <c r="I4" s="54">
        <f>COUNTIF('Research Needs (all)'!$F$3:$L$75, 'topic count'!I2)</f>
        <v>13</v>
      </c>
      <c r="J4" s="54">
        <f>COUNTIF('Research Needs (all)'!$F$3:$L$75, 'topic count'!J2)</f>
        <v>21</v>
      </c>
      <c r="K4" s="54">
        <f>COUNTIF('Research Needs (all)'!$F$3:$L$75, 'topic count'!K2)</f>
        <v>19</v>
      </c>
      <c r="L4" s="54">
        <f>COUNTIF('Research Needs (all)'!$F$3:$L$75, 'topic count'!L2)</f>
        <v>1</v>
      </c>
      <c r="M4" s="54">
        <f>COUNTIF('Research Needs (all)'!$F$3:$L$75, 'topic count'!M2)</f>
        <v>8</v>
      </c>
      <c r="N4" s="54">
        <f>COUNTIF('Research Needs (all)'!$F$3:$L$75, 'topic count'!N2)</f>
        <v>6</v>
      </c>
      <c r="O4" s="54">
        <f>COUNTIF('Research Needs (all)'!$F$3:$L$75, 'topic count'!O2)</f>
        <v>2</v>
      </c>
      <c r="P4" s="54">
        <f>COUNTIF('Research Needs (all)'!$F$3:$L$75, 'topic count'!P2)</f>
        <v>17</v>
      </c>
      <c r="Q4" s="54">
        <f>COUNTIF('Research Needs (all)'!$F$3:$L$75, 'topic count'!Q2)</f>
        <v>4</v>
      </c>
      <c r="R4" s="54">
        <f>COUNTIF('Research Needs (all)'!$F$3:$L$75, 'topic count'!R2)</f>
        <v>12</v>
      </c>
      <c r="S4" s="54">
        <f>COUNTIF('Research Needs (all)'!$F$3:$L$75, 'topic count'!S2)</f>
        <v>8</v>
      </c>
      <c r="T4" s="54">
        <f>COUNTIF('Research Needs (all)'!$F$3:$L$75, 'topic count'!T2)</f>
        <v>5</v>
      </c>
      <c r="U4" s="54">
        <f>COUNTIF('Research Needs (all)'!$F$3:$L$75, 'topic count'!U2)</f>
        <v>4</v>
      </c>
      <c r="V4" s="54">
        <f>COUNTIF('Research Needs (all)'!$F$3:$L$75, 'topic count'!V2)</f>
        <v>2</v>
      </c>
      <c r="W4" s="54">
        <f>COUNTIF('Research Needs (all)'!$F$3:$L$75, 'topic count'!W2)</f>
        <v>1</v>
      </c>
      <c r="X4" s="54">
        <f>COUNTIF('Research Needs (all)'!$F$3:$L$75, 'topic count'!X2)</f>
        <v>3</v>
      </c>
      <c r="Y4" s="54">
        <f>COUNTIF('Research Needs (all)'!$F$3:$L$75, 'topic count'!Y2)</f>
        <v>1</v>
      </c>
      <c r="Z4" s="54">
        <f>COUNTIF('Research Needs (all)'!$F$3:$L$75, 'topic count'!Z2)</f>
        <v>3</v>
      </c>
      <c r="AA4" s="54">
        <f>COUNTIF('Research Needs (all)'!$F$3:$L$75, 'topic count'!AA2)</f>
        <v>0</v>
      </c>
    </row>
    <row r="5" spans="1:29" x14ac:dyDescent="0.25">
      <c r="A5" s="53" t="s">
        <v>346</v>
      </c>
      <c r="B5" s="54">
        <f>COUNTIF('Research Needs (all)'!$F$76:$L$196, 'topic count'!B2)</f>
        <v>48</v>
      </c>
      <c r="C5" s="54">
        <f>COUNTIF('Research Needs (all)'!$F$76:$L$196, 'topic count'!C2)</f>
        <v>32</v>
      </c>
      <c r="D5" s="54">
        <f>COUNTIF('Research Needs (all)'!$F$76:$L$196, 'topic count'!D2)</f>
        <v>13</v>
      </c>
      <c r="E5" s="54">
        <f>COUNTIF('Research Needs (all)'!$F$76:$L$196, 'topic count'!E2)</f>
        <v>23</v>
      </c>
      <c r="F5" s="54">
        <f>COUNTIF('Research Needs (all)'!$F$76:$L$196, 'topic count'!F2)</f>
        <v>19</v>
      </c>
      <c r="G5" s="54">
        <f>COUNTIF('Research Needs (all)'!$F$76:$L$196, 'topic count'!G2)</f>
        <v>9</v>
      </c>
      <c r="H5" s="54">
        <f>COUNTIF('Research Needs (all)'!$F$76:$L$196, 'topic count'!H2)</f>
        <v>23</v>
      </c>
      <c r="I5" s="54">
        <f>COUNTIF('Research Needs (all)'!$F$76:$L$196, 'topic count'!I2)</f>
        <v>19</v>
      </c>
      <c r="J5" s="54">
        <f>COUNTIF('Research Needs (all)'!$F$76:$L$196, 'topic count'!J2)</f>
        <v>9</v>
      </c>
      <c r="K5" s="54">
        <f>COUNTIF('Research Needs (all)'!$F$76:$L$196, 'topic count'!K2)</f>
        <v>10</v>
      </c>
      <c r="L5" s="54">
        <f>COUNTIF('Research Needs (all)'!$F$76:$L$196, 'topic count'!L2)</f>
        <v>27</v>
      </c>
      <c r="M5" s="54">
        <f>COUNTIF('Research Needs (all)'!$F$76:$L$196, 'topic count'!M2)</f>
        <v>19</v>
      </c>
      <c r="N5" s="54">
        <f>COUNTIF('Research Needs (all)'!$F$76:$L$196, 'topic count'!N2)</f>
        <v>18</v>
      </c>
      <c r="O5" s="54">
        <f>COUNTIF('Research Needs (all)'!$F$76:$L$196, 'topic count'!O2)</f>
        <v>21</v>
      </c>
      <c r="P5" s="54">
        <f>COUNTIF('Research Needs (all)'!$F$76:$L$196, 'topic count'!P2)</f>
        <v>5</v>
      </c>
      <c r="Q5" s="54">
        <f>COUNTIF('Research Needs (all)'!$F$76:$L$196, 'topic count'!Q2)</f>
        <v>17</v>
      </c>
      <c r="R5" s="54">
        <f>COUNTIF('Research Needs (all)'!$F$76:$L$196, 'topic count'!R2)</f>
        <v>8</v>
      </c>
      <c r="S5" s="54">
        <f>COUNTIF('Research Needs (all)'!$F$76:$L$196, 'topic count'!S2)</f>
        <v>11</v>
      </c>
      <c r="T5" s="54">
        <f>COUNTIF('Research Needs (all)'!$F$76:$L$196, 'topic count'!T2)</f>
        <v>12</v>
      </c>
      <c r="U5" s="54">
        <f>COUNTIF('Research Needs (all)'!$F$76:$L$196, 'topic count'!U2)</f>
        <v>11</v>
      </c>
      <c r="V5" s="54">
        <f>COUNTIF('Research Needs (all)'!$F$76:$L$196, 'topic count'!V2)</f>
        <v>10</v>
      </c>
      <c r="W5" s="54">
        <f>COUNTIF('Research Needs (all)'!$F$76:$L$196, 'topic count'!W2)</f>
        <v>7</v>
      </c>
      <c r="X5" s="54">
        <f>COUNTIF('Research Needs (all)'!$F$76:$L$196, 'topic count'!X2)</f>
        <v>3</v>
      </c>
      <c r="Y5" s="54">
        <f>COUNTIF('Research Needs (all)'!$F$76:$L$196, 'topic count'!Y2)</f>
        <v>5</v>
      </c>
      <c r="Z5" s="54">
        <f>COUNTIF('Research Needs (all)'!$F$76:$L$196, 'topic count'!Z2)</f>
        <v>3</v>
      </c>
      <c r="AA5" s="54">
        <f>COUNTIF('Research Needs (all)'!$F$76:$L$196, 'topic count'!AA2)</f>
        <v>5</v>
      </c>
    </row>
    <row r="6" spans="1:29" ht="31.5" x14ac:dyDescent="0.5">
      <c r="AB6" s="52"/>
      <c r="AC6" s="52"/>
    </row>
    <row r="7" spans="1:29" s="44" customFormat="1" ht="60" x14ac:dyDescent="0.5">
      <c r="A7" s="55"/>
      <c r="B7" s="56" t="s">
        <v>391</v>
      </c>
      <c r="C7" s="56" t="s">
        <v>308</v>
      </c>
      <c r="D7" s="56" t="s">
        <v>397</v>
      </c>
      <c r="E7" s="56" t="s">
        <v>307</v>
      </c>
      <c r="F7" s="56" t="s">
        <v>400</v>
      </c>
      <c r="G7" s="56" t="s">
        <v>402</v>
      </c>
      <c r="H7" s="56" t="s">
        <v>315</v>
      </c>
      <c r="I7" s="56" t="s">
        <v>317</v>
      </c>
      <c r="J7" s="56" t="s">
        <v>406</v>
      </c>
      <c r="K7" s="56" t="s">
        <v>321</v>
      </c>
      <c r="L7" s="56" t="s">
        <v>316</v>
      </c>
      <c r="M7" s="56" t="s">
        <v>314</v>
      </c>
      <c r="N7" s="56" t="s">
        <v>393</v>
      </c>
      <c r="O7" s="56" t="s">
        <v>320</v>
      </c>
      <c r="P7" s="56" t="s">
        <v>407</v>
      </c>
      <c r="Q7" s="56" t="s">
        <v>312</v>
      </c>
      <c r="R7" s="56" t="s">
        <v>311</v>
      </c>
      <c r="S7" s="56" t="s">
        <v>342</v>
      </c>
      <c r="T7" s="56" t="s">
        <v>310</v>
      </c>
      <c r="U7" s="56" t="s">
        <v>319</v>
      </c>
      <c r="V7" s="56" t="s">
        <v>398</v>
      </c>
      <c r="W7" s="56" t="s">
        <v>313</v>
      </c>
      <c r="X7" s="56" t="s">
        <v>403</v>
      </c>
      <c r="Y7" s="56" t="s">
        <v>318</v>
      </c>
      <c r="Z7" s="56" t="s">
        <v>401</v>
      </c>
      <c r="AA7" s="56" t="s">
        <v>309</v>
      </c>
      <c r="AB7" s="52"/>
      <c r="AC7" s="52"/>
    </row>
    <row r="8" spans="1:29" ht="31.5" x14ac:dyDescent="0.5">
      <c r="A8" s="53" t="s">
        <v>345</v>
      </c>
      <c r="B8" s="54">
        <f>COUNTIF('Research Needs (all)'!$F$3:$L$75, 'topic count'!B7)</f>
        <v>29</v>
      </c>
      <c r="C8" s="54">
        <f>COUNTIF('Research Needs (all)'!$F$3:$L$75, 'topic count'!C7)</f>
        <v>24</v>
      </c>
      <c r="D8" s="54">
        <f>COUNTIF('Research Needs (all)'!$F$3:$L$75, 'topic count'!D7)</f>
        <v>21</v>
      </c>
      <c r="E8" s="54">
        <f>COUNTIF('Research Needs (all)'!$F$3:$L$75, 'topic count'!E7)</f>
        <v>19</v>
      </c>
      <c r="F8" s="54">
        <f>COUNTIF('Research Needs (all)'!$F$3:$L$75, 'topic count'!F7)</f>
        <v>17</v>
      </c>
      <c r="G8" s="54">
        <f>COUNTIF('Research Needs (all)'!$F$3:$L$75, 'topic count'!G7)</f>
        <v>16</v>
      </c>
      <c r="H8" s="54">
        <f>COUNTIF('Research Needs (all)'!$F$3:$L$75, 'topic count'!H7)</f>
        <v>16</v>
      </c>
      <c r="I8" s="54">
        <f>COUNTIF('Research Needs (all)'!$F$3:$L$75, 'topic count'!I7)</f>
        <v>13</v>
      </c>
      <c r="J8" s="54">
        <f>COUNTIF('Research Needs (all)'!$F$3:$L$75, 'topic count'!J7)</f>
        <v>12</v>
      </c>
      <c r="K8" s="54">
        <f>COUNTIF('Research Needs (all)'!$F$3:$L$75, 'topic count'!K7)</f>
        <v>11</v>
      </c>
      <c r="L8" s="54">
        <f>COUNTIF('Research Needs (all)'!$F$3:$L$75, 'topic count'!L7)</f>
        <v>9</v>
      </c>
      <c r="M8" s="54">
        <f>COUNTIF('Research Needs (all)'!$F$3:$L$75, 'topic count'!M7)</f>
        <v>8</v>
      </c>
      <c r="N8" s="54">
        <f>COUNTIF('Research Needs (all)'!$F$3:$L$75, 'topic count'!N7)</f>
        <v>8</v>
      </c>
      <c r="O8" s="54">
        <f>COUNTIF('Research Needs (all)'!$F$3:$L$75, 'topic count'!O7)</f>
        <v>7</v>
      </c>
      <c r="P8" s="54">
        <f>COUNTIF('Research Needs (all)'!$F$3:$L$75, 'topic count'!P7)</f>
        <v>6</v>
      </c>
      <c r="Q8" s="54">
        <f>COUNTIF('Research Needs (all)'!$F$3:$L$75, 'topic count'!Q7)</f>
        <v>5</v>
      </c>
      <c r="R8" s="54">
        <f>COUNTIF('Research Needs (all)'!$F$3:$L$75, 'topic count'!R7)</f>
        <v>4</v>
      </c>
      <c r="S8" s="54">
        <f>COUNTIF('Research Needs (all)'!$F$3:$L$75, 'topic count'!S7)</f>
        <v>4</v>
      </c>
      <c r="T8" s="54">
        <f>COUNTIF('Research Needs (all)'!$F$3:$L$75, 'topic count'!T7)</f>
        <v>3</v>
      </c>
      <c r="U8" s="54">
        <f>COUNTIF('Research Needs (all)'!$F$3:$L$75, 'topic count'!U7)</f>
        <v>3</v>
      </c>
      <c r="V8" s="54">
        <f>COUNTIF('Research Needs (all)'!$F$3:$L$75, 'topic count'!V7)</f>
        <v>2</v>
      </c>
      <c r="W8" s="54">
        <f>COUNTIF('Research Needs (all)'!$F$3:$L$75, 'topic count'!W7)</f>
        <v>2</v>
      </c>
      <c r="X8" s="54">
        <f>COUNTIF('Research Needs (all)'!$F$3:$L$75, 'topic count'!X7)</f>
        <v>1</v>
      </c>
      <c r="Y8" s="54">
        <f>COUNTIF('Research Needs (all)'!$F$3:$L$75, 'topic count'!Y7)</f>
        <v>1</v>
      </c>
      <c r="Z8" s="54">
        <f>COUNTIF('Research Needs (all)'!$F$3:$L$75, 'topic count'!Z7)</f>
        <v>1</v>
      </c>
      <c r="AA8" s="54">
        <f>COUNTIF('Research Needs (all)'!$F$3:$L$75, 'topic count'!AA7)</f>
        <v>0</v>
      </c>
      <c r="AB8" s="52"/>
      <c r="AC8" s="52"/>
    </row>
    <row r="9" spans="1:29" ht="31.5" x14ac:dyDescent="0.5">
      <c r="B9" s="1"/>
      <c r="C9" s="1"/>
      <c r="D9" s="1"/>
      <c r="E9" s="1"/>
      <c r="F9" s="1"/>
      <c r="J9" s="1"/>
      <c r="L9" s="1"/>
      <c r="O9" s="1"/>
      <c r="P9" s="1"/>
      <c r="Q9" s="1"/>
      <c r="S9" s="1"/>
      <c r="T9" s="1"/>
      <c r="U9" s="1"/>
      <c r="W9" s="1"/>
      <c r="Y9" s="1"/>
      <c r="Z9" s="1"/>
      <c r="AB9" s="52"/>
      <c r="AC9" s="52"/>
    </row>
    <row r="10" spans="1:29" s="44" customFormat="1" ht="87" customHeight="1" x14ac:dyDescent="0.5">
      <c r="A10" s="55"/>
      <c r="B10" s="56" t="s">
        <v>320</v>
      </c>
      <c r="C10" s="56" t="s">
        <v>321</v>
      </c>
      <c r="D10" s="56" t="s">
        <v>318</v>
      </c>
      <c r="E10" s="56" t="s">
        <v>316</v>
      </c>
      <c r="F10" s="56" t="s">
        <v>402</v>
      </c>
      <c r="G10" s="56" t="s">
        <v>313</v>
      </c>
      <c r="H10" s="56" t="s">
        <v>314</v>
      </c>
      <c r="I10" s="56" t="s">
        <v>315</v>
      </c>
      <c r="J10" s="56" t="s">
        <v>317</v>
      </c>
      <c r="K10" s="56" t="s">
        <v>407</v>
      </c>
      <c r="L10" s="56" t="s">
        <v>342</v>
      </c>
      <c r="M10" s="56" t="s">
        <v>391</v>
      </c>
      <c r="N10" s="56" t="s">
        <v>312</v>
      </c>
      <c r="O10" s="56" t="s">
        <v>311</v>
      </c>
      <c r="P10" s="56" t="s">
        <v>393</v>
      </c>
      <c r="Q10" s="56" t="s">
        <v>398</v>
      </c>
      <c r="R10" s="56" t="s">
        <v>307</v>
      </c>
      <c r="S10" s="56" t="s">
        <v>397</v>
      </c>
      <c r="T10" s="56" t="s">
        <v>308</v>
      </c>
      <c r="U10" s="56" t="s">
        <v>406</v>
      </c>
      <c r="V10" s="56" t="s">
        <v>401</v>
      </c>
      <c r="W10" s="56" t="s">
        <v>309</v>
      </c>
      <c r="X10" s="56" t="s">
        <v>403</v>
      </c>
      <c r="Y10" s="56" t="s">
        <v>400</v>
      </c>
      <c r="Z10" s="56" t="s">
        <v>319</v>
      </c>
      <c r="AA10" s="56" t="s">
        <v>310</v>
      </c>
      <c r="AB10" s="52"/>
      <c r="AC10" s="52"/>
    </row>
    <row r="11" spans="1:29" ht="31.5" x14ac:dyDescent="0.5">
      <c r="A11" s="53" t="s">
        <v>346</v>
      </c>
      <c r="B11" s="54">
        <f>COUNTIF('Research Needs (all)'!$F$76:$L$196, 'topic count'!B10)</f>
        <v>48</v>
      </c>
      <c r="C11" s="54">
        <f>COUNTIF('Research Needs (all)'!$F$75:$L$196, 'topic count'!C10)</f>
        <v>33</v>
      </c>
      <c r="D11" s="54">
        <f>COUNTIF('Research Needs (all)'!$F$75:$L$196, 'topic count'!D10)</f>
        <v>27</v>
      </c>
      <c r="E11" s="54">
        <f>COUNTIF('Research Needs (all)'!$F$75:$L$196, 'topic count'!E10)</f>
        <v>23</v>
      </c>
      <c r="F11" s="54">
        <f>COUNTIF('Research Needs (all)'!$F$75:$L$196, 'topic count'!F10)</f>
        <v>23</v>
      </c>
      <c r="G11" s="54">
        <f>COUNTIF('Research Needs (all)'!$F$75:$L$196, 'topic count'!G10)</f>
        <v>21</v>
      </c>
      <c r="H11" s="54">
        <f>COUNTIF('Research Needs (all)'!$F$75:$L$196, 'topic count'!H10)</f>
        <v>19</v>
      </c>
      <c r="I11" s="54">
        <f>COUNTIF('Research Needs (all)'!$F$75:$L$196, 'topic count'!I10)</f>
        <v>19</v>
      </c>
      <c r="J11" s="54">
        <f>COUNTIF('Research Needs (all)'!$F$75:$L$196, 'topic count'!J10)</f>
        <v>19</v>
      </c>
      <c r="K11" s="54">
        <f>COUNTIF('Research Needs (all)'!$F$75:$L$196, 'topic count'!K10)</f>
        <v>18</v>
      </c>
      <c r="L11" s="54">
        <f>COUNTIF('Research Needs (all)'!$F$75:$L$196, 'topic count'!L10)</f>
        <v>17</v>
      </c>
      <c r="M11" s="54">
        <f>COUNTIF('Research Needs (all)'!$F$75:$L$196, 'topic count'!M10)</f>
        <v>14</v>
      </c>
      <c r="N11" s="54">
        <f>COUNTIF('Research Needs (all)'!$F$75:$L$196, 'topic count'!N10)</f>
        <v>12</v>
      </c>
      <c r="O11" s="54">
        <f>COUNTIF('Research Needs (all)'!$F$75:$L$196, 'topic count'!O10)</f>
        <v>11</v>
      </c>
      <c r="P11" s="54">
        <f>COUNTIF('Research Needs (all)'!$F$75:$L$196, 'topic count'!P10)</f>
        <v>11</v>
      </c>
      <c r="Q11" s="54">
        <f>COUNTIF('Research Needs (all)'!$F$75:$L$196, 'topic count'!Q10)</f>
        <v>10</v>
      </c>
      <c r="R11" s="54">
        <f>COUNTIF('Research Needs (all)'!$F$75:$L$196, 'topic count'!R10)</f>
        <v>10</v>
      </c>
      <c r="S11" s="54">
        <f>COUNTIF('Research Needs (all)'!$F$75:$L$196, 'topic count'!S10)</f>
        <v>9</v>
      </c>
      <c r="T11" s="54">
        <f>COUNTIF('Research Needs (all)'!$F$75:$L$196, 'topic count'!T10)</f>
        <v>9</v>
      </c>
      <c r="U11" s="54">
        <f>COUNTIF('Research Needs (all)'!$F$75:$L$196, 'topic count'!U10)</f>
        <v>8</v>
      </c>
      <c r="V11" s="54">
        <f>COUNTIF('Research Needs (all)'!$F$75:$L$196, 'topic count'!V10)</f>
        <v>7</v>
      </c>
      <c r="W11" s="54">
        <f>COUNTIF('Research Needs (all)'!$F$75:$L$196, 'topic count'!W10)</f>
        <v>5</v>
      </c>
      <c r="X11" s="54">
        <f>COUNTIF('Research Needs (all)'!$F$75:$L$196, 'topic count'!X10)</f>
        <v>5</v>
      </c>
      <c r="Y11" s="54">
        <f>COUNTIF('Research Needs (all)'!$F$75:$L$196, 'topic count'!Y10)</f>
        <v>5</v>
      </c>
      <c r="Z11" s="54">
        <f>COUNTIF('Research Needs (all)'!$F$75:$L$196, 'topic count'!Z10)</f>
        <v>3</v>
      </c>
      <c r="AA11" s="54">
        <f>COUNTIF('Research Needs (all)'!$F$75:$L$196, 'topic count'!AA10)</f>
        <v>3</v>
      </c>
      <c r="AB11" s="52"/>
      <c r="AC11" s="52"/>
    </row>
    <row r="12" spans="1:29" ht="24" customHeight="1" x14ac:dyDescent="0.5">
      <c r="B12" s="1"/>
      <c r="C12" s="1"/>
      <c r="D12" s="1"/>
      <c r="E12" s="1"/>
      <c r="F12" s="1"/>
      <c r="J12" s="1"/>
      <c r="L12" s="1"/>
      <c r="O12" s="1"/>
      <c r="P12" s="1"/>
      <c r="Q12" s="1"/>
      <c r="T12" s="1"/>
      <c r="U12" s="1"/>
      <c r="W12" s="1"/>
      <c r="Y12" s="1"/>
      <c r="Z12" s="1"/>
      <c r="AB12" s="52"/>
      <c r="AC12" s="52"/>
    </row>
    <row r="13" spans="1:29" ht="11.25" customHeight="1" x14ac:dyDescent="0.5">
      <c r="AB13" s="52"/>
      <c r="AC13" s="52"/>
    </row>
    <row r="14" spans="1:29" ht="31.5" x14ac:dyDescent="0.5">
      <c r="AB14" s="52"/>
      <c r="AC14" s="52"/>
    </row>
    <row r="16" spans="1:29" x14ac:dyDescent="0.25">
      <c r="S16" s="1"/>
      <c r="T16" s="1"/>
      <c r="U16" s="1"/>
      <c r="W16" s="1"/>
      <c r="Y16" s="1"/>
      <c r="Z16" s="1"/>
    </row>
    <row r="17" spans="5:26" x14ac:dyDescent="0.25">
      <c r="S17" s="1"/>
      <c r="T17" s="1"/>
      <c r="U17" s="1"/>
      <c r="W17" s="1"/>
      <c r="Y17" s="1"/>
      <c r="Z17" s="1"/>
    </row>
    <row r="18" spans="5:26" x14ac:dyDescent="0.25">
      <c r="P18" s="1"/>
      <c r="Q18" s="1"/>
      <c r="S18" s="1"/>
      <c r="T18" s="1"/>
      <c r="U18" s="1"/>
      <c r="W18" s="1"/>
      <c r="Z18" s="1"/>
    </row>
    <row r="19" spans="5:26" x14ac:dyDescent="0.25">
      <c r="E19" s="1"/>
      <c r="L19" s="1"/>
      <c r="M19" s="1"/>
      <c r="O19" s="1"/>
      <c r="P19" s="1"/>
      <c r="Q19" s="1"/>
      <c r="S19" s="1"/>
      <c r="T19" s="1"/>
      <c r="U19" s="1"/>
      <c r="W19" s="1"/>
      <c r="Z19" s="1"/>
    </row>
    <row r="20" spans="5:26" x14ac:dyDescent="0.25">
      <c r="O20" s="1"/>
      <c r="P20" s="1"/>
      <c r="Q20" s="1"/>
      <c r="S20" s="1"/>
      <c r="T20" s="1"/>
      <c r="U20" s="1"/>
      <c r="W20" s="1"/>
      <c r="Y20" s="1"/>
      <c r="Z20" s="1"/>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3423B-0AFC-43C8-8D3C-A1F86840B296}">
  <sheetPr codeName="Sheet11">
    <tabColor theme="0" tint="-0.14999847407452621"/>
  </sheetPr>
  <dimension ref="A1:C41"/>
  <sheetViews>
    <sheetView workbookViewId="0"/>
  </sheetViews>
  <sheetFormatPr defaultRowHeight="15" x14ac:dyDescent="0.25"/>
  <cols>
    <col min="1" max="1" width="56.85546875" style="1" bestFit="1" customWidth="1"/>
    <col min="2" max="2" width="9.140625" style="1"/>
    <col min="3" max="3" width="73" style="1" customWidth="1"/>
    <col min="4" max="16384" width="9.140625" style="1"/>
  </cols>
  <sheetData>
    <row r="1" spans="1:3" s="37" customFormat="1" ht="32.25" thickBot="1" x14ac:dyDescent="0.55000000000000004">
      <c r="A1" s="36" t="s">
        <v>18</v>
      </c>
    </row>
    <row r="2" spans="1:3" x14ac:dyDescent="0.25">
      <c r="A2" s="51" t="s">
        <v>329</v>
      </c>
      <c r="B2" s="50"/>
      <c r="C2" s="51" t="s">
        <v>11</v>
      </c>
    </row>
    <row r="3" spans="1:3" x14ac:dyDescent="0.25">
      <c r="A3" s="30" t="s">
        <v>391</v>
      </c>
      <c r="B3" s="50"/>
      <c r="C3" s="28" t="s">
        <v>322</v>
      </c>
    </row>
    <row r="4" spans="1:3" x14ac:dyDescent="0.25">
      <c r="A4" s="30" t="s">
        <v>393</v>
      </c>
      <c r="B4" s="50"/>
      <c r="C4" s="28" t="s">
        <v>323</v>
      </c>
    </row>
    <row r="5" spans="1:3" x14ac:dyDescent="0.25">
      <c r="A5" s="30" t="s">
        <v>398</v>
      </c>
      <c r="B5" s="50"/>
      <c r="C5" s="28" t="s">
        <v>324</v>
      </c>
    </row>
    <row r="6" spans="1:3" x14ac:dyDescent="0.25">
      <c r="A6" s="30" t="s">
        <v>406</v>
      </c>
      <c r="B6" s="50"/>
      <c r="C6" s="28" t="s">
        <v>325</v>
      </c>
    </row>
    <row r="7" spans="1:3" x14ac:dyDescent="0.25">
      <c r="A7" s="30" t="s">
        <v>401</v>
      </c>
      <c r="B7" s="50"/>
      <c r="C7" s="28" t="s">
        <v>326</v>
      </c>
    </row>
    <row r="8" spans="1:3" x14ac:dyDescent="0.25">
      <c r="A8" s="30" t="s">
        <v>319</v>
      </c>
      <c r="C8" s="28" t="s">
        <v>327</v>
      </c>
    </row>
    <row r="9" spans="1:3" x14ac:dyDescent="0.25">
      <c r="A9" s="30" t="s">
        <v>307</v>
      </c>
      <c r="C9" s="28" t="s">
        <v>390</v>
      </c>
    </row>
    <row r="10" spans="1:3" x14ac:dyDescent="0.25">
      <c r="A10" s="30" t="s">
        <v>308</v>
      </c>
      <c r="B10" s="2"/>
      <c r="C10" s="28" t="s">
        <v>392</v>
      </c>
    </row>
    <row r="11" spans="1:3" x14ac:dyDescent="0.25">
      <c r="A11" s="30" t="s">
        <v>309</v>
      </c>
      <c r="B11" s="2"/>
      <c r="C11" s="28" t="s">
        <v>410</v>
      </c>
    </row>
    <row r="12" spans="1:3" x14ac:dyDescent="0.25">
      <c r="A12" s="30" t="s">
        <v>310</v>
      </c>
      <c r="B12" s="2"/>
      <c r="C12" s="28" t="s">
        <v>409</v>
      </c>
    </row>
    <row r="13" spans="1:3" x14ac:dyDescent="0.25">
      <c r="A13" s="30" t="s">
        <v>400</v>
      </c>
      <c r="B13" s="2"/>
      <c r="C13" s="28" t="s">
        <v>412</v>
      </c>
    </row>
    <row r="14" spans="1:3" x14ac:dyDescent="0.25">
      <c r="A14" s="30" t="s">
        <v>397</v>
      </c>
      <c r="B14" s="2"/>
      <c r="C14" s="28" t="s">
        <v>328</v>
      </c>
    </row>
    <row r="15" spans="1:3" x14ac:dyDescent="0.25">
      <c r="A15" s="30" t="s">
        <v>311</v>
      </c>
      <c r="B15" s="2"/>
      <c r="C15" s="28" t="s">
        <v>386</v>
      </c>
    </row>
    <row r="16" spans="1:3" x14ac:dyDescent="0.25">
      <c r="A16" s="30" t="s">
        <v>312</v>
      </c>
      <c r="B16" s="2"/>
      <c r="C16" s="28" t="s">
        <v>388</v>
      </c>
    </row>
    <row r="17" spans="1:3" ht="15.75" thickBot="1" x14ac:dyDescent="0.3">
      <c r="A17" s="30" t="s">
        <v>342</v>
      </c>
      <c r="B17" s="2"/>
      <c r="C17" s="29" t="s">
        <v>387</v>
      </c>
    </row>
    <row r="18" spans="1:3" x14ac:dyDescent="0.25">
      <c r="A18" s="30" t="s">
        <v>402</v>
      </c>
      <c r="B18" s="2"/>
    </row>
    <row r="19" spans="1:3" x14ac:dyDescent="0.25">
      <c r="A19" s="30" t="s">
        <v>313</v>
      </c>
      <c r="B19" s="2"/>
    </row>
    <row r="20" spans="1:3" x14ac:dyDescent="0.25">
      <c r="A20" s="30" t="s">
        <v>407</v>
      </c>
      <c r="B20" s="2"/>
    </row>
    <row r="21" spans="1:3" x14ac:dyDescent="0.25">
      <c r="A21" s="30" t="s">
        <v>403</v>
      </c>
      <c r="B21" s="2"/>
    </row>
    <row r="22" spans="1:3" x14ac:dyDescent="0.25">
      <c r="A22" s="30" t="s">
        <v>314</v>
      </c>
      <c r="B22" s="2"/>
    </row>
    <row r="23" spans="1:3" x14ac:dyDescent="0.25">
      <c r="A23" s="30" t="s">
        <v>315</v>
      </c>
      <c r="B23" s="2"/>
    </row>
    <row r="24" spans="1:3" x14ac:dyDescent="0.25">
      <c r="A24" s="30" t="s">
        <v>316</v>
      </c>
    </row>
    <row r="25" spans="1:3" x14ac:dyDescent="0.25">
      <c r="A25" s="30" t="s">
        <v>317</v>
      </c>
      <c r="B25" s="2"/>
    </row>
    <row r="26" spans="1:3" x14ac:dyDescent="0.25">
      <c r="A26" s="30" t="s">
        <v>318</v>
      </c>
      <c r="B26" s="2"/>
    </row>
    <row r="27" spans="1:3" x14ac:dyDescent="0.25">
      <c r="A27" s="30" t="s">
        <v>320</v>
      </c>
      <c r="B27" s="2"/>
    </row>
    <row r="28" spans="1:3" ht="15.75" thickBot="1" x14ac:dyDescent="0.3">
      <c r="A28" s="49" t="s">
        <v>321</v>
      </c>
      <c r="B28" s="2"/>
    </row>
    <row r="29" spans="1:3" x14ac:dyDescent="0.25">
      <c r="B29" s="2"/>
    </row>
    <row r="37" spans="1:1" x14ac:dyDescent="0.25">
      <c r="A37" s="40"/>
    </row>
    <row r="41" spans="1:1" x14ac:dyDescent="0.25">
      <c r="A41" s="4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Welcome</vt:lpstr>
      <vt:lpstr>Topic Selection</vt:lpstr>
      <vt:lpstr>Research Needs (by topic)</vt:lpstr>
      <vt:lpstr>All Research Needs</vt:lpstr>
      <vt:lpstr>Research Needs (all)</vt:lpstr>
      <vt:lpstr>Instructions for updater</vt:lpstr>
      <vt:lpstr>topic count</vt:lpstr>
      <vt:lpstr>Topics &amp; contexts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Rosy Scholes</dc:creator>
  <cp:keywords/>
  <dc:description/>
  <cp:lastModifiedBy>Rosy Scholes</cp:lastModifiedBy>
  <cp:revision/>
  <dcterms:created xsi:type="dcterms:W3CDTF">2025-08-27T11:34:07Z</dcterms:created>
  <dcterms:modified xsi:type="dcterms:W3CDTF">2025-09-29T12:56:44Z</dcterms:modified>
  <cp:category/>
  <cp:contentStatus/>
</cp:coreProperties>
</file>